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69B16C6-1891-414D-85C4-6ADF6ABF1FB9}" xr6:coauthVersionLast="47" xr6:coauthVersionMax="47" xr10:uidLastSave="{00000000-0000-0000-0000-000000000000}"/>
  <bookViews>
    <workbookView xWindow="-120" yWindow="-120" windowWidth="29040" windowHeight="15840" tabRatio="707" activeTab="12" xr2:uid="{00000000-000D-0000-FFFF-FFFF00000000}"/>
  </bookViews>
  <sheets>
    <sheet name="Vue du jardin" sheetId="1" r:id="rId1"/>
    <sheet name="Janvier" sheetId="2" r:id="rId2"/>
    <sheet name="Février" sheetId="3" r:id="rId3"/>
    <sheet name="Mars" sheetId="4" r:id="rId4"/>
    <sheet name="Avril" sheetId="5" r:id="rId5"/>
    <sheet name="Mai" sheetId="6" r:id="rId6"/>
    <sheet name="Juin" sheetId="7" r:id="rId7"/>
    <sheet name="Juillet" sheetId="8" r:id="rId8"/>
    <sheet name="Août" sheetId="9" r:id="rId9"/>
    <sheet name="Septembre" sheetId="10" r:id="rId10"/>
    <sheet name="Octobre" sheetId="11" r:id="rId11"/>
    <sheet name="Novembre" sheetId="12" r:id="rId12"/>
    <sheet name="Décembre" sheetId="13" r:id="rId13"/>
    <sheet name="la récolte de l'année" sheetId="14" r:id="rId14"/>
    <sheet name="Le journal des saisons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5" l="1"/>
  <c r="C12" i="15"/>
  <c r="C11" i="15"/>
  <c r="C10" i="15"/>
  <c r="C9" i="15"/>
  <c r="C8" i="15"/>
  <c r="C7" i="15"/>
  <c r="C6" i="15"/>
  <c r="C5" i="15"/>
  <c r="C4" i="15"/>
  <c r="C3" i="15"/>
  <c r="C2" i="15"/>
  <c r="M25" i="14"/>
  <c r="K24" i="14"/>
  <c r="I24" i="14"/>
  <c r="C24" i="14"/>
  <c r="K22" i="14"/>
  <c r="I22" i="14"/>
  <c r="C22" i="14"/>
  <c r="M21" i="14"/>
  <c r="G21" i="14"/>
  <c r="E21" i="14"/>
  <c r="K20" i="14"/>
  <c r="I20" i="14"/>
  <c r="M19" i="14"/>
  <c r="G19" i="14"/>
  <c r="N18" i="14"/>
  <c r="K18" i="14"/>
  <c r="I18" i="14"/>
  <c r="E17" i="14"/>
  <c r="N16" i="14"/>
  <c r="K16" i="14"/>
  <c r="I16" i="14"/>
  <c r="C16" i="14"/>
  <c r="M10" i="14"/>
  <c r="G10" i="14"/>
  <c r="E10" i="14"/>
  <c r="L9" i="14"/>
  <c r="J9" i="14"/>
  <c r="L8" i="14"/>
  <c r="I8" i="14"/>
  <c r="G8" i="14"/>
  <c r="N6" i="14"/>
  <c r="K6" i="14"/>
  <c r="I6" i="14"/>
  <c r="C6" i="14"/>
  <c r="M4" i="14"/>
  <c r="K4" i="14"/>
  <c r="E4" i="14"/>
  <c r="J3" i="14"/>
  <c r="M2" i="14"/>
  <c r="J2" i="14"/>
  <c r="G2" i="14"/>
  <c r="E2" i="14"/>
  <c r="D130" i="13"/>
  <c r="E130" i="13" s="1"/>
  <c r="C130" i="13"/>
  <c r="B130" i="13"/>
  <c r="E129" i="13"/>
  <c r="N24" i="14" s="1"/>
  <c r="E128" i="13"/>
  <c r="N23" i="14" s="1"/>
  <c r="E127" i="13"/>
  <c r="N22" i="14" s="1"/>
  <c r="E126" i="13"/>
  <c r="N21" i="14" s="1"/>
  <c r="E125" i="13"/>
  <c r="N20" i="14" s="1"/>
  <c r="E124" i="13"/>
  <c r="N19" i="14" s="1"/>
  <c r="E123" i="13"/>
  <c r="E122" i="13"/>
  <c r="N17" i="14" s="1"/>
  <c r="E121" i="13"/>
  <c r="D111" i="13"/>
  <c r="N10" i="14" s="1"/>
  <c r="C111" i="13"/>
  <c r="E110" i="13"/>
  <c r="E109" i="13"/>
  <c r="E108" i="13"/>
  <c r="E107" i="13"/>
  <c r="E106" i="13"/>
  <c r="E105" i="13"/>
  <c r="E104" i="13"/>
  <c r="E103" i="13"/>
  <c r="E111" i="13" s="1"/>
  <c r="E102" i="13"/>
  <c r="E101" i="13"/>
  <c r="D98" i="13"/>
  <c r="N9" i="14" s="1"/>
  <c r="C98" i="13"/>
  <c r="E97" i="13"/>
  <c r="E96" i="13"/>
  <c r="E95" i="13"/>
  <c r="E94" i="13"/>
  <c r="E93" i="13"/>
  <c r="E92" i="13"/>
  <c r="E91" i="13"/>
  <c r="E90" i="13"/>
  <c r="E89" i="13"/>
  <c r="E88" i="13"/>
  <c r="D85" i="13"/>
  <c r="N8" i="14" s="1"/>
  <c r="C85" i="13"/>
  <c r="C113" i="13" s="1"/>
  <c r="E84" i="13"/>
  <c r="E83" i="13"/>
  <c r="E82" i="13"/>
  <c r="E81" i="13"/>
  <c r="E80" i="13"/>
  <c r="E79" i="13"/>
  <c r="E85" i="13" s="1"/>
  <c r="E78" i="13"/>
  <c r="E77" i="13"/>
  <c r="E76" i="13"/>
  <c r="E75" i="13"/>
  <c r="D69" i="13"/>
  <c r="C69" i="13"/>
  <c r="E68" i="13"/>
  <c r="E67" i="13"/>
  <c r="E66" i="13"/>
  <c r="E65" i="13"/>
  <c r="E64" i="13"/>
  <c r="E63" i="13"/>
  <c r="E69" i="13" s="1"/>
  <c r="E62" i="13"/>
  <c r="E61" i="13"/>
  <c r="E60" i="13"/>
  <c r="E59" i="13"/>
  <c r="D56" i="13"/>
  <c r="N5" i="14" s="1"/>
  <c r="C56" i="13"/>
  <c r="E55" i="13"/>
  <c r="E54" i="13"/>
  <c r="E53" i="13"/>
  <c r="E52" i="13"/>
  <c r="E51" i="13"/>
  <c r="E50" i="13"/>
  <c r="E49" i="13"/>
  <c r="E48" i="13"/>
  <c r="E47" i="13"/>
  <c r="E46" i="13"/>
  <c r="D43" i="13"/>
  <c r="N4" i="14" s="1"/>
  <c r="C43" i="13"/>
  <c r="E42" i="13"/>
  <c r="E41" i="13"/>
  <c r="E40" i="13"/>
  <c r="E39" i="13"/>
  <c r="E38" i="13"/>
  <c r="E37" i="13"/>
  <c r="E36" i="13"/>
  <c r="E35" i="13"/>
  <c r="E34" i="13"/>
  <c r="E33" i="13"/>
  <c r="D30" i="13"/>
  <c r="N3" i="14" s="1"/>
  <c r="C30" i="13"/>
  <c r="C71" i="13" s="1"/>
  <c r="C115" i="13" s="1"/>
  <c r="E29" i="13"/>
  <c r="E28" i="13"/>
  <c r="E27" i="13"/>
  <c r="E26" i="13"/>
  <c r="E25" i="13"/>
  <c r="E24" i="13"/>
  <c r="E23" i="13"/>
  <c r="E22" i="13"/>
  <c r="E21" i="13"/>
  <c r="E20" i="13"/>
  <c r="D15" i="13"/>
  <c r="N2" i="14" s="1"/>
  <c r="C15" i="13"/>
  <c r="E14" i="13"/>
  <c r="E13" i="13"/>
  <c r="E12" i="13"/>
  <c r="E11" i="13"/>
  <c r="E10" i="13"/>
  <c r="E9" i="13"/>
  <c r="I6" i="13"/>
  <c r="H6" i="13"/>
  <c r="J5" i="13"/>
  <c r="B5" i="13"/>
  <c r="J4" i="13"/>
  <c r="J3" i="13"/>
  <c r="J6" i="13" s="1"/>
  <c r="D130" i="12"/>
  <c r="E130" i="12" s="1"/>
  <c r="E5" i="12" s="1"/>
  <c r="C130" i="12"/>
  <c r="B130" i="12"/>
  <c r="E129" i="12"/>
  <c r="M24" i="14" s="1"/>
  <c r="E128" i="12"/>
  <c r="M23" i="14" s="1"/>
  <c r="E127" i="12"/>
  <c r="M22" i="14" s="1"/>
  <c r="E126" i="12"/>
  <c r="E125" i="12"/>
  <c r="M20" i="14" s="1"/>
  <c r="E124" i="12"/>
  <c r="E123" i="12"/>
  <c r="M18" i="14" s="1"/>
  <c r="E122" i="12"/>
  <c r="M17" i="14" s="1"/>
  <c r="E121" i="12"/>
  <c r="M16" i="14" s="1"/>
  <c r="E111" i="12"/>
  <c r="D111" i="12"/>
  <c r="C111" i="12"/>
  <c r="E110" i="12"/>
  <c r="E109" i="12"/>
  <c r="E108" i="12"/>
  <c r="E107" i="12"/>
  <c r="E106" i="12"/>
  <c r="E105" i="12"/>
  <c r="E104" i="12"/>
  <c r="E103" i="12"/>
  <c r="E102" i="12"/>
  <c r="E101" i="12"/>
  <c r="D98" i="12"/>
  <c r="D113" i="12" s="1"/>
  <c r="M11" i="14" s="1"/>
  <c r="C98" i="12"/>
  <c r="C113" i="12" s="1"/>
  <c r="E97" i="12"/>
  <c r="E96" i="12"/>
  <c r="E95" i="12"/>
  <c r="E94" i="12"/>
  <c r="E93" i="12"/>
  <c r="E92" i="12"/>
  <c r="E91" i="12"/>
  <c r="E90" i="12"/>
  <c r="E89" i="12"/>
  <c r="E98" i="12" s="1"/>
  <c r="E88" i="12"/>
  <c r="D85" i="12"/>
  <c r="M8" i="14" s="1"/>
  <c r="C85" i="12"/>
  <c r="E84" i="12"/>
  <c r="E83" i="12"/>
  <c r="E82" i="12"/>
  <c r="E81" i="12"/>
  <c r="E80" i="12"/>
  <c r="E79" i="12"/>
  <c r="E85" i="12" s="1"/>
  <c r="E113" i="12" s="1"/>
  <c r="E78" i="12"/>
  <c r="E77" i="12"/>
  <c r="E76" i="12"/>
  <c r="E75" i="12"/>
  <c r="D69" i="12"/>
  <c r="M6" i="14" s="1"/>
  <c r="C69" i="12"/>
  <c r="E68" i="12"/>
  <c r="E67" i="12"/>
  <c r="E66" i="12"/>
  <c r="E65" i="12"/>
  <c r="E64" i="12"/>
  <c r="E63" i="12"/>
  <c r="E69" i="12" s="1"/>
  <c r="E62" i="12"/>
  <c r="E61" i="12"/>
  <c r="E60" i="12"/>
  <c r="E59" i="12"/>
  <c r="D56" i="12"/>
  <c r="M5" i="14" s="1"/>
  <c r="C56" i="12"/>
  <c r="E55" i="12"/>
  <c r="E54" i="12"/>
  <c r="E53" i="12"/>
  <c r="E52" i="12"/>
  <c r="E51" i="12"/>
  <c r="E50" i="12"/>
  <c r="E49" i="12"/>
  <c r="E48" i="12"/>
  <c r="E47" i="12"/>
  <c r="E46" i="12"/>
  <c r="D43" i="12"/>
  <c r="C43" i="12"/>
  <c r="C71" i="12" s="1"/>
  <c r="E42" i="12"/>
  <c r="E41" i="12"/>
  <c r="E40" i="12"/>
  <c r="E39" i="12"/>
  <c r="E38" i="12"/>
  <c r="E37" i="12"/>
  <c r="E36" i="12"/>
  <c r="E35" i="12"/>
  <c r="E34" i="12"/>
  <c r="E33" i="12"/>
  <c r="E43" i="12" s="1"/>
  <c r="D30" i="12"/>
  <c r="M3" i="14" s="1"/>
  <c r="C30" i="12"/>
  <c r="E29" i="12"/>
  <c r="E28" i="12"/>
  <c r="E27" i="12"/>
  <c r="E26" i="12"/>
  <c r="E25" i="12"/>
  <c r="E24" i="12"/>
  <c r="E23" i="12"/>
  <c r="E22" i="12"/>
  <c r="E21" i="12"/>
  <c r="E20" i="12"/>
  <c r="E30" i="12" s="1"/>
  <c r="D15" i="12"/>
  <c r="B2" i="12" s="1"/>
  <c r="C15" i="12"/>
  <c r="E14" i="12"/>
  <c r="E13" i="12"/>
  <c r="E12" i="12"/>
  <c r="E11" i="12"/>
  <c r="E10" i="12"/>
  <c r="E9" i="12"/>
  <c r="E15" i="12" s="1"/>
  <c r="I6" i="12"/>
  <c r="H6" i="12"/>
  <c r="J5" i="12"/>
  <c r="B5" i="12"/>
  <c r="J4" i="12"/>
  <c r="B4" i="12"/>
  <c r="J3" i="12"/>
  <c r="J6" i="12" s="1"/>
  <c r="D130" i="11"/>
  <c r="E130" i="11" s="1"/>
  <c r="C130" i="11"/>
  <c r="B130" i="11"/>
  <c r="E129" i="11"/>
  <c r="L24" i="14" s="1"/>
  <c r="E128" i="11"/>
  <c r="L23" i="14" s="1"/>
  <c r="E127" i="11"/>
  <c r="L22" i="14" s="1"/>
  <c r="E126" i="11"/>
  <c r="L21" i="14" s="1"/>
  <c r="E125" i="11"/>
  <c r="L20" i="14" s="1"/>
  <c r="E124" i="11"/>
  <c r="L19" i="14" s="1"/>
  <c r="E123" i="11"/>
  <c r="L18" i="14" s="1"/>
  <c r="E122" i="11"/>
  <c r="L17" i="14" s="1"/>
  <c r="E121" i="11"/>
  <c r="L16" i="14" s="1"/>
  <c r="D111" i="11"/>
  <c r="L10" i="14" s="1"/>
  <c r="C111" i="11"/>
  <c r="E110" i="11"/>
  <c r="E109" i="11"/>
  <c r="E108" i="11"/>
  <c r="E107" i="11"/>
  <c r="E106" i="11"/>
  <c r="E105" i="11"/>
  <c r="E104" i="11"/>
  <c r="E103" i="11"/>
  <c r="E111" i="11" s="1"/>
  <c r="E102" i="11"/>
  <c r="E101" i="11"/>
  <c r="D98" i="11"/>
  <c r="D113" i="11" s="1"/>
  <c r="L11" i="14" s="1"/>
  <c r="C98" i="11"/>
  <c r="E97" i="11"/>
  <c r="E96" i="11"/>
  <c r="E95" i="11"/>
  <c r="E94" i="11"/>
  <c r="E93" i="11"/>
  <c r="E92" i="11"/>
  <c r="E91" i="11"/>
  <c r="E90" i="11"/>
  <c r="E89" i="11"/>
  <c r="E98" i="11" s="1"/>
  <c r="E88" i="11"/>
  <c r="D85" i="11"/>
  <c r="C85" i="11"/>
  <c r="E84" i="11"/>
  <c r="E83" i="11"/>
  <c r="E82" i="11"/>
  <c r="E81" i="11"/>
  <c r="E80" i="11"/>
  <c r="E79" i="11"/>
  <c r="E85" i="11" s="1"/>
  <c r="E113" i="11" s="1"/>
  <c r="E78" i="11"/>
  <c r="E77" i="11"/>
  <c r="E76" i="11"/>
  <c r="E75" i="11"/>
  <c r="D71" i="11"/>
  <c r="D115" i="11" s="1"/>
  <c r="D69" i="11"/>
  <c r="L6" i="14" s="1"/>
  <c r="C69" i="11"/>
  <c r="E68" i="11"/>
  <c r="E67" i="11"/>
  <c r="E66" i="11"/>
  <c r="E65" i="11"/>
  <c r="E64" i="11"/>
  <c r="E63" i="11"/>
  <c r="E69" i="11" s="1"/>
  <c r="E62" i="11"/>
  <c r="E61" i="11"/>
  <c r="E60" i="11"/>
  <c r="E59" i="11"/>
  <c r="D56" i="11"/>
  <c r="L5" i="14" s="1"/>
  <c r="C56" i="11"/>
  <c r="E55" i="11"/>
  <c r="E54" i="11"/>
  <c r="E53" i="11"/>
  <c r="E52" i="11"/>
  <c r="E51" i="11"/>
  <c r="E50" i="11"/>
  <c r="E49" i="11"/>
  <c r="E48" i="11"/>
  <c r="E47" i="11"/>
  <c r="E56" i="11" s="1"/>
  <c r="E46" i="11"/>
  <c r="D43" i="11"/>
  <c r="L4" i="14" s="1"/>
  <c r="C43" i="11"/>
  <c r="E42" i="11"/>
  <c r="E41" i="11"/>
  <c r="E40" i="11"/>
  <c r="E39" i="11"/>
  <c r="E38" i="11"/>
  <c r="E37" i="11"/>
  <c r="E36" i="11"/>
  <c r="E35" i="11"/>
  <c r="E34" i="11"/>
  <c r="E33" i="11"/>
  <c r="E43" i="11" s="1"/>
  <c r="D30" i="11"/>
  <c r="L3" i="14" s="1"/>
  <c r="C30" i="11"/>
  <c r="C71" i="11" s="1"/>
  <c r="E29" i="11"/>
  <c r="E28" i="11"/>
  <c r="E27" i="11"/>
  <c r="E26" i="11"/>
  <c r="E25" i="11"/>
  <c r="E24" i="11"/>
  <c r="E23" i="11"/>
  <c r="E22" i="11"/>
  <c r="E21" i="11"/>
  <c r="E20" i="11"/>
  <c r="D15" i="11"/>
  <c r="L2" i="14" s="1"/>
  <c r="C15" i="11"/>
  <c r="E14" i="11"/>
  <c r="E13" i="11"/>
  <c r="E12" i="11"/>
  <c r="E11" i="11"/>
  <c r="E10" i="11"/>
  <c r="E9" i="11"/>
  <c r="I6" i="11"/>
  <c r="H6" i="11"/>
  <c r="J5" i="11"/>
  <c r="B5" i="11"/>
  <c r="J4" i="11"/>
  <c r="B4" i="11"/>
  <c r="J3" i="11"/>
  <c r="D130" i="10"/>
  <c r="E130" i="10" s="1"/>
  <c r="C130" i="10"/>
  <c r="B130" i="10"/>
  <c r="E129" i="10"/>
  <c r="E128" i="10"/>
  <c r="K23" i="14" s="1"/>
  <c r="E127" i="10"/>
  <c r="E126" i="10"/>
  <c r="K21" i="14" s="1"/>
  <c r="E125" i="10"/>
  <c r="E124" i="10"/>
  <c r="K19" i="14" s="1"/>
  <c r="E123" i="10"/>
  <c r="E122" i="10"/>
  <c r="K17" i="14" s="1"/>
  <c r="E121" i="10"/>
  <c r="D111" i="10"/>
  <c r="K10" i="14" s="1"/>
  <c r="C111" i="10"/>
  <c r="E110" i="10"/>
  <c r="E109" i="10"/>
  <c r="E108" i="10"/>
  <c r="E107" i="10"/>
  <c r="E106" i="10"/>
  <c r="E105" i="10"/>
  <c r="E104" i="10"/>
  <c r="E103" i="10"/>
  <c r="E111" i="10" s="1"/>
  <c r="E102" i="10"/>
  <c r="E101" i="10"/>
  <c r="D98" i="10"/>
  <c r="D113" i="10" s="1"/>
  <c r="K11" i="14" s="1"/>
  <c r="C98" i="10"/>
  <c r="C113" i="10" s="1"/>
  <c r="E97" i="10"/>
  <c r="E96" i="10"/>
  <c r="E95" i="10"/>
  <c r="E94" i="10"/>
  <c r="E93" i="10"/>
  <c r="E92" i="10"/>
  <c r="E91" i="10"/>
  <c r="E90" i="10"/>
  <c r="E89" i="10"/>
  <c r="E88" i="10"/>
  <c r="D85" i="10"/>
  <c r="K8" i="14" s="1"/>
  <c r="C85" i="10"/>
  <c r="E84" i="10"/>
  <c r="E83" i="10"/>
  <c r="E82" i="10"/>
  <c r="E81" i="10"/>
  <c r="E80" i="10"/>
  <c r="E79" i="10"/>
  <c r="E85" i="10" s="1"/>
  <c r="E78" i="10"/>
  <c r="E77" i="10"/>
  <c r="E76" i="10"/>
  <c r="E75" i="10"/>
  <c r="D71" i="10"/>
  <c r="D69" i="10"/>
  <c r="C69" i="10"/>
  <c r="E68" i="10"/>
  <c r="E67" i="10"/>
  <c r="E66" i="10"/>
  <c r="E65" i="10"/>
  <c r="E64" i="10"/>
  <c r="E63" i="10"/>
  <c r="E69" i="10" s="1"/>
  <c r="E62" i="10"/>
  <c r="E61" i="10"/>
  <c r="E60" i="10"/>
  <c r="E59" i="10"/>
  <c r="D56" i="10"/>
  <c r="K5" i="14" s="1"/>
  <c r="C56" i="10"/>
  <c r="E55" i="10"/>
  <c r="E54" i="10"/>
  <c r="E53" i="10"/>
  <c r="E52" i="10"/>
  <c r="E51" i="10"/>
  <c r="E50" i="10"/>
  <c r="E49" i="10"/>
  <c r="E48" i="10"/>
  <c r="E47" i="10"/>
  <c r="E56" i="10" s="1"/>
  <c r="E46" i="10"/>
  <c r="D43" i="10"/>
  <c r="C43" i="10"/>
  <c r="E42" i="10"/>
  <c r="E41" i="10"/>
  <c r="E40" i="10"/>
  <c r="E39" i="10"/>
  <c r="E38" i="10"/>
  <c r="E37" i="10"/>
  <c r="E36" i="10"/>
  <c r="E35" i="10"/>
  <c r="E34" i="10"/>
  <c r="E33" i="10"/>
  <c r="D30" i="10"/>
  <c r="K3" i="14" s="1"/>
  <c r="C30" i="10"/>
  <c r="C71" i="10" s="1"/>
  <c r="E29" i="10"/>
  <c r="E28" i="10"/>
  <c r="E27" i="10"/>
  <c r="E26" i="10"/>
  <c r="E25" i="10"/>
  <c r="E24" i="10"/>
  <c r="E23" i="10"/>
  <c r="E22" i="10"/>
  <c r="E21" i="10"/>
  <c r="E20" i="10"/>
  <c r="D15" i="10"/>
  <c r="K2" i="14" s="1"/>
  <c r="C15" i="10"/>
  <c r="E14" i="10"/>
  <c r="E13" i="10"/>
  <c r="E12" i="10"/>
  <c r="E11" i="10"/>
  <c r="E10" i="10"/>
  <c r="E9" i="10"/>
  <c r="I6" i="10"/>
  <c r="H6" i="10"/>
  <c r="J5" i="10"/>
  <c r="B5" i="10"/>
  <c r="J4" i="10"/>
  <c r="B4" i="10"/>
  <c r="J3" i="10"/>
  <c r="D130" i="9"/>
  <c r="C130" i="9"/>
  <c r="E130" i="9" s="1"/>
  <c r="B130" i="9"/>
  <c r="E129" i="9"/>
  <c r="J24" i="14" s="1"/>
  <c r="E128" i="9"/>
  <c r="J23" i="14" s="1"/>
  <c r="E127" i="9"/>
  <c r="J22" i="14" s="1"/>
  <c r="E126" i="9"/>
  <c r="J21" i="14" s="1"/>
  <c r="E125" i="9"/>
  <c r="J20" i="14" s="1"/>
  <c r="E124" i="9"/>
  <c r="J19" i="14" s="1"/>
  <c r="E123" i="9"/>
  <c r="J18" i="14" s="1"/>
  <c r="E122" i="9"/>
  <c r="J17" i="14" s="1"/>
  <c r="E121" i="9"/>
  <c r="J16" i="14" s="1"/>
  <c r="D111" i="9"/>
  <c r="J10" i="14" s="1"/>
  <c r="C111" i="9"/>
  <c r="E110" i="9"/>
  <c r="E109" i="9"/>
  <c r="E108" i="9"/>
  <c r="E107" i="9"/>
  <c r="E106" i="9"/>
  <c r="E105" i="9"/>
  <c r="E104" i="9"/>
  <c r="E103" i="9"/>
  <c r="E111" i="9" s="1"/>
  <c r="E102" i="9"/>
  <c r="E101" i="9"/>
  <c r="D98" i="9"/>
  <c r="D113" i="9" s="1"/>
  <c r="J11" i="14" s="1"/>
  <c r="C98" i="9"/>
  <c r="E97" i="9"/>
  <c r="E96" i="9"/>
  <c r="E95" i="9"/>
  <c r="E94" i="9"/>
  <c r="E93" i="9"/>
  <c r="E92" i="9"/>
  <c r="E91" i="9"/>
  <c r="E90" i="9"/>
  <c r="E89" i="9"/>
  <c r="E88" i="9"/>
  <c r="D85" i="9"/>
  <c r="J8" i="14" s="1"/>
  <c r="C85" i="9"/>
  <c r="E84" i="9"/>
  <c r="E83" i="9"/>
  <c r="E82" i="9"/>
  <c r="E81" i="9"/>
  <c r="E80" i="9"/>
  <c r="E79" i="9"/>
  <c r="E85" i="9" s="1"/>
  <c r="E78" i="9"/>
  <c r="E77" i="9"/>
  <c r="E76" i="9"/>
  <c r="E75" i="9"/>
  <c r="D69" i="9"/>
  <c r="J6" i="14" s="1"/>
  <c r="C69" i="9"/>
  <c r="E68" i="9"/>
  <c r="E67" i="9"/>
  <c r="E66" i="9"/>
  <c r="E65" i="9"/>
  <c r="E64" i="9"/>
  <c r="E63" i="9"/>
  <c r="E69" i="9" s="1"/>
  <c r="E62" i="9"/>
  <c r="E61" i="9"/>
  <c r="E60" i="9"/>
  <c r="E59" i="9"/>
  <c r="D56" i="9"/>
  <c r="J5" i="14" s="1"/>
  <c r="C56" i="9"/>
  <c r="E55" i="9"/>
  <c r="E54" i="9"/>
  <c r="E53" i="9"/>
  <c r="E52" i="9"/>
  <c r="E51" i="9"/>
  <c r="E50" i="9"/>
  <c r="E49" i="9"/>
  <c r="E48" i="9"/>
  <c r="E47" i="9"/>
  <c r="E46" i="9"/>
  <c r="D43" i="9"/>
  <c r="J4" i="14" s="1"/>
  <c r="C43" i="9"/>
  <c r="E42" i="9"/>
  <c r="E41" i="9"/>
  <c r="E40" i="9"/>
  <c r="E39" i="9"/>
  <c r="E38" i="9"/>
  <c r="E37" i="9"/>
  <c r="E36" i="9"/>
  <c r="E35" i="9"/>
  <c r="E34" i="9"/>
  <c r="E33" i="9"/>
  <c r="D30" i="9"/>
  <c r="D71" i="9" s="1"/>
  <c r="C30" i="9"/>
  <c r="E29" i="9"/>
  <c r="E28" i="9"/>
  <c r="E27" i="9"/>
  <c r="E26" i="9"/>
  <c r="E25" i="9"/>
  <c r="E24" i="9"/>
  <c r="E23" i="9"/>
  <c r="E22" i="9"/>
  <c r="E21" i="9"/>
  <c r="E20" i="9"/>
  <c r="D15" i="9"/>
  <c r="B2" i="9" s="1"/>
  <c r="C15" i="9"/>
  <c r="E14" i="9"/>
  <c r="E13" i="9"/>
  <c r="E12" i="9"/>
  <c r="E11" i="9"/>
  <c r="E10" i="9"/>
  <c r="E9" i="9"/>
  <c r="E15" i="9" s="1"/>
  <c r="I6" i="9"/>
  <c r="H6" i="9"/>
  <c r="J5" i="9"/>
  <c r="B5" i="9"/>
  <c r="J4" i="9"/>
  <c r="J6" i="9" s="1"/>
  <c r="J3" i="9"/>
  <c r="D130" i="8"/>
  <c r="C130" i="8"/>
  <c r="E130" i="8" s="1"/>
  <c r="H6" i="1" s="1"/>
  <c r="B130" i="8"/>
  <c r="E129" i="8"/>
  <c r="E128" i="8"/>
  <c r="I23" i="14" s="1"/>
  <c r="E127" i="8"/>
  <c r="E126" i="8"/>
  <c r="I21" i="14" s="1"/>
  <c r="E125" i="8"/>
  <c r="E124" i="8"/>
  <c r="I19" i="14" s="1"/>
  <c r="E123" i="8"/>
  <c r="E122" i="8"/>
  <c r="I17" i="14" s="1"/>
  <c r="E121" i="8"/>
  <c r="D111" i="8"/>
  <c r="I10" i="14" s="1"/>
  <c r="C111" i="8"/>
  <c r="E110" i="8"/>
  <c r="E109" i="8"/>
  <c r="E108" i="8"/>
  <c r="E107" i="8"/>
  <c r="E106" i="8"/>
  <c r="E105" i="8"/>
  <c r="E104" i="8"/>
  <c r="E103" i="8"/>
  <c r="E111" i="8" s="1"/>
  <c r="E102" i="8"/>
  <c r="E101" i="8"/>
  <c r="D98" i="8"/>
  <c r="I9" i="14" s="1"/>
  <c r="C98" i="8"/>
  <c r="E97" i="8"/>
  <c r="E96" i="8"/>
  <c r="E95" i="8"/>
  <c r="E94" i="8"/>
  <c r="E93" i="8"/>
  <c r="E92" i="8"/>
  <c r="E91" i="8"/>
  <c r="E90" i="8"/>
  <c r="E89" i="8"/>
  <c r="E88" i="8"/>
  <c r="E85" i="8"/>
  <c r="D85" i="8"/>
  <c r="C85" i="8"/>
  <c r="E84" i="8"/>
  <c r="E83" i="8"/>
  <c r="E82" i="8"/>
  <c r="E81" i="8"/>
  <c r="E80" i="8"/>
  <c r="E79" i="8"/>
  <c r="E78" i="8"/>
  <c r="E77" i="8"/>
  <c r="E76" i="8"/>
  <c r="E75" i="8"/>
  <c r="D71" i="8"/>
  <c r="D69" i="8"/>
  <c r="C69" i="8"/>
  <c r="E68" i="8"/>
  <c r="E67" i="8"/>
  <c r="E66" i="8"/>
  <c r="E65" i="8"/>
  <c r="E64" i="8"/>
  <c r="E63" i="8"/>
  <c r="E62" i="8"/>
  <c r="E61" i="8"/>
  <c r="E60" i="8"/>
  <c r="E59" i="8"/>
  <c r="E69" i="8" s="1"/>
  <c r="D56" i="8"/>
  <c r="I5" i="14" s="1"/>
  <c r="C56" i="8"/>
  <c r="E55" i="8"/>
  <c r="E54" i="8"/>
  <c r="E53" i="8"/>
  <c r="E52" i="8"/>
  <c r="E51" i="8"/>
  <c r="E50" i="8"/>
  <c r="E49" i="8"/>
  <c r="E48" i="8"/>
  <c r="E47" i="8"/>
  <c r="E46" i="8"/>
  <c r="D43" i="8"/>
  <c r="I4" i="14" s="1"/>
  <c r="C43" i="8"/>
  <c r="E42" i="8"/>
  <c r="E41" i="8"/>
  <c r="E40" i="8"/>
  <c r="E39" i="8"/>
  <c r="E38" i="8"/>
  <c r="E37" i="8"/>
  <c r="E36" i="8"/>
  <c r="E35" i="8"/>
  <c r="E34" i="8"/>
  <c r="E33" i="8"/>
  <c r="E43" i="8" s="1"/>
  <c r="D30" i="8"/>
  <c r="I3" i="14" s="1"/>
  <c r="C30" i="8"/>
  <c r="E29" i="8"/>
  <c r="E28" i="8"/>
  <c r="E27" i="8"/>
  <c r="E26" i="8"/>
  <c r="E25" i="8"/>
  <c r="E24" i="8"/>
  <c r="E23" i="8"/>
  <c r="E22" i="8"/>
  <c r="E21" i="8"/>
  <c r="E20" i="8"/>
  <c r="D15" i="8"/>
  <c r="I2" i="14" s="1"/>
  <c r="C15" i="8"/>
  <c r="E14" i="8"/>
  <c r="E13" i="8"/>
  <c r="E12" i="8"/>
  <c r="E11" i="8"/>
  <c r="E10" i="8"/>
  <c r="E9" i="8"/>
  <c r="E15" i="8" s="1"/>
  <c r="I6" i="8"/>
  <c r="H6" i="8"/>
  <c r="J5" i="8"/>
  <c r="B5" i="8"/>
  <c r="J4" i="8"/>
  <c r="J3" i="8"/>
  <c r="D130" i="7"/>
  <c r="C130" i="7"/>
  <c r="E130" i="7" s="1"/>
  <c r="B130" i="7"/>
  <c r="E129" i="7"/>
  <c r="H24" i="14" s="1"/>
  <c r="E128" i="7"/>
  <c r="H23" i="14" s="1"/>
  <c r="E127" i="7"/>
  <c r="H22" i="14" s="1"/>
  <c r="E126" i="7"/>
  <c r="H21" i="14" s="1"/>
  <c r="E125" i="7"/>
  <c r="H20" i="14" s="1"/>
  <c r="E124" i="7"/>
  <c r="H19" i="14" s="1"/>
  <c r="E123" i="7"/>
  <c r="H18" i="14" s="1"/>
  <c r="E122" i="7"/>
  <c r="H17" i="14" s="1"/>
  <c r="E121" i="7"/>
  <c r="H16" i="14" s="1"/>
  <c r="D113" i="7"/>
  <c r="B4" i="7" s="1"/>
  <c r="D111" i="7"/>
  <c r="H10" i="14" s="1"/>
  <c r="C111" i="7"/>
  <c r="E110" i="7"/>
  <c r="E109" i="7"/>
  <c r="E108" i="7"/>
  <c r="E107" i="7"/>
  <c r="E106" i="7"/>
  <c r="E105" i="7"/>
  <c r="E104" i="7"/>
  <c r="E103" i="7"/>
  <c r="E111" i="7" s="1"/>
  <c r="E102" i="7"/>
  <c r="E101" i="7"/>
  <c r="D98" i="7"/>
  <c r="H9" i="14" s="1"/>
  <c r="C98" i="7"/>
  <c r="E97" i="7"/>
  <c r="E96" i="7"/>
  <c r="E95" i="7"/>
  <c r="E94" i="7"/>
  <c r="E93" i="7"/>
  <c r="E92" i="7"/>
  <c r="E91" i="7"/>
  <c r="E90" i="7"/>
  <c r="E89" i="7"/>
  <c r="E98" i="7" s="1"/>
  <c r="E88" i="7"/>
  <c r="D85" i="7"/>
  <c r="H8" i="14" s="1"/>
  <c r="C85" i="7"/>
  <c r="E84" i="7"/>
  <c r="E83" i="7"/>
  <c r="E82" i="7"/>
  <c r="E81" i="7"/>
  <c r="E80" i="7"/>
  <c r="E79" i="7"/>
  <c r="E78" i="7"/>
  <c r="E77" i="7"/>
  <c r="E76" i="7"/>
  <c r="E75" i="7"/>
  <c r="E85" i="7" s="1"/>
  <c r="D69" i="7"/>
  <c r="H6" i="14" s="1"/>
  <c r="C69" i="7"/>
  <c r="E68" i="7"/>
  <c r="E67" i="7"/>
  <c r="E66" i="7"/>
  <c r="E65" i="7"/>
  <c r="E64" i="7"/>
  <c r="E63" i="7"/>
  <c r="E62" i="7"/>
  <c r="E61" i="7"/>
  <c r="E60" i="7"/>
  <c r="E59" i="7"/>
  <c r="E69" i="7" s="1"/>
  <c r="D56" i="7"/>
  <c r="H5" i="14" s="1"/>
  <c r="C56" i="7"/>
  <c r="E55" i="7"/>
  <c r="E54" i="7"/>
  <c r="E53" i="7"/>
  <c r="E52" i="7"/>
  <c r="E51" i="7"/>
  <c r="E50" i="7"/>
  <c r="E49" i="7"/>
  <c r="E48" i="7"/>
  <c r="E47" i="7"/>
  <c r="E46" i="7"/>
  <c r="D43" i="7"/>
  <c r="H4" i="14" s="1"/>
  <c r="C43" i="7"/>
  <c r="E42" i="7"/>
  <c r="E41" i="7"/>
  <c r="E40" i="7"/>
  <c r="E39" i="7"/>
  <c r="E38" i="7"/>
  <c r="E37" i="7"/>
  <c r="E36" i="7"/>
  <c r="E35" i="7"/>
  <c r="E34" i="7"/>
  <c r="E33" i="7"/>
  <c r="E43" i="7" s="1"/>
  <c r="D30" i="7"/>
  <c r="H3" i="14" s="1"/>
  <c r="C30" i="7"/>
  <c r="C71" i="7" s="1"/>
  <c r="E29" i="7"/>
  <c r="E28" i="7"/>
  <c r="E27" i="7"/>
  <c r="E26" i="7"/>
  <c r="E25" i="7"/>
  <c r="E24" i="7"/>
  <c r="E23" i="7"/>
  <c r="E22" i="7"/>
  <c r="E21" i="7"/>
  <c r="E20" i="7"/>
  <c r="D15" i="7"/>
  <c r="H2" i="14" s="1"/>
  <c r="C15" i="7"/>
  <c r="E14" i="7"/>
  <c r="E13" i="7"/>
  <c r="E12" i="7"/>
  <c r="E11" i="7"/>
  <c r="E10" i="7"/>
  <c r="E9" i="7"/>
  <c r="E15" i="7" s="1"/>
  <c r="I6" i="7"/>
  <c r="H6" i="7"/>
  <c r="J5" i="7"/>
  <c r="B5" i="7"/>
  <c r="J4" i="7"/>
  <c r="J3" i="7"/>
  <c r="D130" i="6"/>
  <c r="C130" i="6"/>
  <c r="E130" i="6" s="1"/>
  <c r="E5" i="6" s="1"/>
  <c r="B130" i="6"/>
  <c r="E129" i="6"/>
  <c r="G24" i="14" s="1"/>
  <c r="E128" i="6"/>
  <c r="G23" i="14" s="1"/>
  <c r="E127" i="6"/>
  <c r="G22" i="14" s="1"/>
  <c r="E126" i="6"/>
  <c r="E125" i="6"/>
  <c r="G20" i="14" s="1"/>
  <c r="E124" i="6"/>
  <c r="E123" i="6"/>
  <c r="G18" i="14" s="1"/>
  <c r="E122" i="6"/>
  <c r="G17" i="14" s="1"/>
  <c r="E121" i="6"/>
  <c r="G16" i="14" s="1"/>
  <c r="D111" i="6"/>
  <c r="C111" i="6"/>
  <c r="E110" i="6"/>
  <c r="E109" i="6"/>
  <c r="E108" i="6"/>
  <c r="E107" i="6"/>
  <c r="E106" i="6"/>
  <c r="E105" i="6"/>
  <c r="E111" i="6" s="1"/>
  <c r="E104" i="6"/>
  <c r="E103" i="6"/>
  <c r="E102" i="6"/>
  <c r="E101" i="6"/>
  <c r="D98" i="6"/>
  <c r="G9" i="14" s="1"/>
  <c r="C98" i="6"/>
  <c r="C113" i="6" s="1"/>
  <c r="E97" i="6"/>
  <c r="E96" i="6"/>
  <c r="E95" i="6"/>
  <c r="E94" i="6"/>
  <c r="E93" i="6"/>
  <c r="E92" i="6"/>
  <c r="E91" i="6"/>
  <c r="E90" i="6"/>
  <c r="E89" i="6"/>
  <c r="E88" i="6"/>
  <c r="D85" i="6"/>
  <c r="C85" i="6"/>
  <c r="E84" i="6"/>
  <c r="E83" i="6"/>
  <c r="E82" i="6"/>
  <c r="E81" i="6"/>
  <c r="E80" i="6"/>
  <c r="E79" i="6"/>
  <c r="E78" i="6"/>
  <c r="E77" i="6"/>
  <c r="E76" i="6"/>
  <c r="E75" i="6"/>
  <c r="E85" i="6" s="1"/>
  <c r="D69" i="6"/>
  <c r="G6" i="14" s="1"/>
  <c r="C69" i="6"/>
  <c r="E68" i="6"/>
  <c r="E67" i="6"/>
  <c r="E66" i="6"/>
  <c r="E65" i="6"/>
  <c r="E64" i="6"/>
  <c r="E63" i="6"/>
  <c r="E62" i="6"/>
  <c r="E61" i="6"/>
  <c r="E60" i="6"/>
  <c r="E59" i="6"/>
  <c r="E69" i="6" s="1"/>
  <c r="D56" i="6"/>
  <c r="G5" i="14" s="1"/>
  <c r="C56" i="6"/>
  <c r="E55" i="6"/>
  <c r="E54" i="6"/>
  <c r="E53" i="6"/>
  <c r="E52" i="6"/>
  <c r="E51" i="6"/>
  <c r="E50" i="6"/>
  <c r="E49" i="6"/>
  <c r="E48" i="6"/>
  <c r="E47" i="6"/>
  <c r="E46" i="6"/>
  <c r="D43" i="6"/>
  <c r="G4" i="14" s="1"/>
  <c r="C43" i="6"/>
  <c r="E42" i="6"/>
  <c r="E41" i="6"/>
  <c r="E40" i="6"/>
  <c r="E39" i="6"/>
  <c r="E38" i="6"/>
  <c r="E37" i="6"/>
  <c r="E36" i="6"/>
  <c r="E35" i="6"/>
  <c r="E34" i="6"/>
  <c r="E33" i="6"/>
  <c r="D30" i="6"/>
  <c r="G3" i="14" s="1"/>
  <c r="C30" i="6"/>
  <c r="C71" i="6" s="1"/>
  <c r="C115" i="6" s="1"/>
  <c r="E29" i="6"/>
  <c r="E28" i="6"/>
  <c r="E27" i="6"/>
  <c r="E26" i="6"/>
  <c r="E25" i="6"/>
  <c r="E24" i="6"/>
  <c r="E23" i="6"/>
  <c r="E22" i="6"/>
  <c r="E21" i="6"/>
  <c r="E20" i="6"/>
  <c r="D15" i="6"/>
  <c r="B2" i="6" s="1"/>
  <c r="C15" i="6"/>
  <c r="E14" i="6"/>
  <c r="E13" i="6"/>
  <c r="E12" i="6"/>
  <c r="E11" i="6"/>
  <c r="E10" i="6"/>
  <c r="E9" i="6"/>
  <c r="E15" i="6" s="1"/>
  <c r="I6" i="6"/>
  <c r="H6" i="6"/>
  <c r="J5" i="6"/>
  <c r="B5" i="6"/>
  <c r="D5" i="6" s="1"/>
  <c r="J4" i="6"/>
  <c r="J6" i="6" s="1"/>
  <c r="J3" i="6"/>
  <c r="D130" i="5"/>
  <c r="C130" i="5"/>
  <c r="E130" i="5" s="1"/>
  <c r="B130" i="5"/>
  <c r="E129" i="5"/>
  <c r="F24" i="14" s="1"/>
  <c r="E128" i="5"/>
  <c r="F23" i="14" s="1"/>
  <c r="E127" i="5"/>
  <c r="F22" i="14" s="1"/>
  <c r="E126" i="5"/>
  <c r="F21" i="14" s="1"/>
  <c r="E125" i="5"/>
  <c r="F20" i="14" s="1"/>
  <c r="E124" i="5"/>
  <c r="F19" i="14" s="1"/>
  <c r="E123" i="5"/>
  <c r="F18" i="14" s="1"/>
  <c r="E122" i="5"/>
  <c r="F17" i="14" s="1"/>
  <c r="E121" i="5"/>
  <c r="F16" i="14" s="1"/>
  <c r="D111" i="5"/>
  <c r="F10" i="14" s="1"/>
  <c r="C111" i="5"/>
  <c r="E110" i="5"/>
  <c r="E109" i="5"/>
  <c r="E108" i="5"/>
  <c r="E107" i="5"/>
  <c r="E106" i="5"/>
  <c r="E105" i="5"/>
  <c r="E111" i="5" s="1"/>
  <c r="E104" i="5"/>
  <c r="E103" i="5"/>
  <c r="E102" i="5"/>
  <c r="E101" i="5"/>
  <c r="D98" i="5"/>
  <c r="F9" i="14" s="1"/>
  <c r="C98" i="5"/>
  <c r="C113" i="5" s="1"/>
  <c r="E97" i="5"/>
  <c r="E96" i="5"/>
  <c r="E95" i="5"/>
  <c r="E94" i="5"/>
  <c r="E93" i="5"/>
  <c r="E92" i="5"/>
  <c r="E91" i="5"/>
  <c r="E90" i="5"/>
  <c r="E89" i="5"/>
  <c r="E88" i="5"/>
  <c r="D85" i="5"/>
  <c r="F8" i="14" s="1"/>
  <c r="C85" i="5"/>
  <c r="E84" i="5"/>
  <c r="E83" i="5"/>
  <c r="E82" i="5"/>
  <c r="E81" i="5"/>
  <c r="E80" i="5"/>
  <c r="E79" i="5"/>
  <c r="E78" i="5"/>
  <c r="E77" i="5"/>
  <c r="E76" i="5"/>
  <c r="E75" i="5"/>
  <c r="E85" i="5" s="1"/>
  <c r="D71" i="5"/>
  <c r="D69" i="5"/>
  <c r="F6" i="14" s="1"/>
  <c r="C69" i="5"/>
  <c r="E68" i="5"/>
  <c r="E67" i="5"/>
  <c r="E66" i="5"/>
  <c r="E65" i="5"/>
  <c r="E64" i="5"/>
  <c r="E63" i="5"/>
  <c r="E69" i="5" s="1"/>
  <c r="E62" i="5"/>
  <c r="E61" i="5"/>
  <c r="E60" i="5"/>
  <c r="E59" i="5"/>
  <c r="D56" i="5"/>
  <c r="F5" i="14" s="1"/>
  <c r="C56" i="5"/>
  <c r="E55" i="5"/>
  <c r="E54" i="5"/>
  <c r="E53" i="5"/>
  <c r="E52" i="5"/>
  <c r="E51" i="5"/>
  <c r="E50" i="5"/>
  <c r="E49" i="5"/>
  <c r="E48" i="5"/>
  <c r="E47" i="5"/>
  <c r="E46" i="5"/>
  <c r="D43" i="5"/>
  <c r="F4" i="14" s="1"/>
  <c r="C43" i="5"/>
  <c r="E42" i="5"/>
  <c r="E41" i="5"/>
  <c r="E40" i="5"/>
  <c r="E39" i="5"/>
  <c r="E38" i="5"/>
  <c r="E37" i="5"/>
  <c r="E36" i="5"/>
  <c r="E35" i="5"/>
  <c r="E34" i="5"/>
  <c r="E33" i="5"/>
  <c r="D30" i="5"/>
  <c r="F3" i="14" s="1"/>
  <c r="C30" i="5"/>
  <c r="C71" i="5" s="1"/>
  <c r="E29" i="5"/>
  <c r="E28" i="5"/>
  <c r="E27" i="5"/>
  <c r="E26" i="5"/>
  <c r="E25" i="5"/>
  <c r="E24" i="5"/>
  <c r="E23" i="5"/>
  <c r="E22" i="5"/>
  <c r="E21" i="5"/>
  <c r="E20" i="5"/>
  <c r="D15" i="5"/>
  <c r="F2" i="14" s="1"/>
  <c r="C15" i="5"/>
  <c r="E14" i="5"/>
  <c r="E13" i="5"/>
  <c r="E12" i="5"/>
  <c r="E11" i="5"/>
  <c r="E10" i="5"/>
  <c r="E9" i="5"/>
  <c r="E15" i="5" s="1"/>
  <c r="I6" i="5"/>
  <c r="H6" i="5"/>
  <c r="J5" i="5"/>
  <c r="B5" i="5"/>
  <c r="J4" i="5"/>
  <c r="J6" i="5" s="1"/>
  <c r="J3" i="5"/>
  <c r="D130" i="4"/>
  <c r="C130" i="4"/>
  <c r="B130" i="4"/>
  <c r="E129" i="4"/>
  <c r="E24" i="14" s="1"/>
  <c r="E128" i="4"/>
  <c r="E23" i="14" s="1"/>
  <c r="E127" i="4"/>
  <c r="E22" i="14" s="1"/>
  <c r="E126" i="4"/>
  <c r="E125" i="4"/>
  <c r="E20" i="14" s="1"/>
  <c r="E124" i="4"/>
  <c r="E19" i="14" s="1"/>
  <c r="E123" i="4"/>
  <c r="E18" i="14" s="1"/>
  <c r="E122" i="4"/>
  <c r="E121" i="4"/>
  <c r="E16" i="14" s="1"/>
  <c r="D113" i="4"/>
  <c r="E11" i="14" s="1"/>
  <c r="D111" i="4"/>
  <c r="C111" i="4"/>
  <c r="E110" i="4"/>
  <c r="E109" i="4"/>
  <c r="E108" i="4"/>
  <c r="E107" i="4"/>
  <c r="E106" i="4"/>
  <c r="E105" i="4"/>
  <c r="E104" i="4"/>
  <c r="E103" i="4"/>
  <c r="E111" i="4" s="1"/>
  <c r="E102" i="4"/>
  <c r="E101" i="4"/>
  <c r="D98" i="4"/>
  <c r="E9" i="14" s="1"/>
  <c r="C98" i="4"/>
  <c r="C113" i="4" s="1"/>
  <c r="E97" i="4"/>
  <c r="E96" i="4"/>
  <c r="E95" i="4"/>
  <c r="E94" i="4"/>
  <c r="E93" i="4"/>
  <c r="E92" i="4"/>
  <c r="E91" i="4"/>
  <c r="E90" i="4"/>
  <c r="E89" i="4"/>
  <c r="E98" i="4" s="1"/>
  <c r="E88" i="4"/>
  <c r="D85" i="4"/>
  <c r="E8" i="14" s="1"/>
  <c r="C85" i="4"/>
  <c r="E84" i="4"/>
  <c r="E83" i="4"/>
  <c r="E82" i="4"/>
  <c r="E81" i="4"/>
  <c r="E80" i="4"/>
  <c r="E79" i="4"/>
  <c r="E78" i="4"/>
  <c r="E77" i="4"/>
  <c r="E76" i="4"/>
  <c r="E75" i="4"/>
  <c r="E85" i="4" s="1"/>
  <c r="D71" i="4"/>
  <c r="E69" i="4"/>
  <c r="D69" i="4"/>
  <c r="E6" i="14" s="1"/>
  <c r="C69" i="4"/>
  <c r="E68" i="4"/>
  <c r="E67" i="4"/>
  <c r="E66" i="4"/>
  <c r="E65" i="4"/>
  <c r="E64" i="4"/>
  <c r="E63" i="4"/>
  <c r="E62" i="4"/>
  <c r="E61" i="4"/>
  <c r="E60" i="4"/>
  <c r="E59" i="4"/>
  <c r="D56" i="4"/>
  <c r="E5" i="14" s="1"/>
  <c r="C56" i="4"/>
  <c r="E55" i="4"/>
  <c r="E54" i="4"/>
  <c r="E53" i="4"/>
  <c r="E52" i="4"/>
  <c r="E51" i="4"/>
  <c r="E50" i="4"/>
  <c r="E49" i="4"/>
  <c r="E48" i="4"/>
  <c r="E47" i="4"/>
  <c r="E56" i="4" s="1"/>
  <c r="E46" i="4"/>
  <c r="D43" i="4"/>
  <c r="C43" i="4"/>
  <c r="E42" i="4"/>
  <c r="E41" i="4"/>
  <c r="E40" i="4"/>
  <c r="E39" i="4"/>
  <c r="E38" i="4"/>
  <c r="E37" i="4"/>
  <c r="E36" i="4"/>
  <c r="E35" i="4"/>
  <c r="E34" i="4"/>
  <c r="E33" i="4"/>
  <c r="D30" i="4"/>
  <c r="E3" i="14" s="1"/>
  <c r="C30" i="4"/>
  <c r="C71" i="4" s="1"/>
  <c r="E29" i="4"/>
  <c r="E28" i="4"/>
  <c r="E27" i="4"/>
  <c r="E26" i="4"/>
  <c r="E25" i="4"/>
  <c r="E24" i="4"/>
  <c r="E23" i="4"/>
  <c r="E22" i="4"/>
  <c r="E21" i="4"/>
  <c r="E20" i="4"/>
  <c r="E30" i="4" s="1"/>
  <c r="D15" i="4"/>
  <c r="B2" i="4" s="1"/>
  <c r="C15" i="4"/>
  <c r="E14" i="4"/>
  <c r="E13" i="4"/>
  <c r="E12" i="4"/>
  <c r="E11" i="4"/>
  <c r="E10" i="4"/>
  <c r="E9" i="4"/>
  <c r="E15" i="4" s="1"/>
  <c r="I6" i="4"/>
  <c r="H6" i="4"/>
  <c r="J5" i="4"/>
  <c r="B5" i="4"/>
  <c r="D5" i="4" s="1"/>
  <c r="J4" i="4"/>
  <c r="J6" i="4" s="1"/>
  <c r="J3" i="4"/>
  <c r="D130" i="3"/>
  <c r="C130" i="3"/>
  <c r="E130" i="3" s="1"/>
  <c r="B130" i="3"/>
  <c r="E129" i="3"/>
  <c r="D24" i="14" s="1"/>
  <c r="E128" i="3"/>
  <c r="D23" i="14" s="1"/>
  <c r="E127" i="3"/>
  <c r="D22" i="14" s="1"/>
  <c r="E126" i="3"/>
  <c r="D21" i="14" s="1"/>
  <c r="E125" i="3"/>
  <c r="D20" i="14" s="1"/>
  <c r="E124" i="3"/>
  <c r="D19" i="14" s="1"/>
  <c r="E123" i="3"/>
  <c r="D18" i="14" s="1"/>
  <c r="E122" i="3"/>
  <c r="D17" i="14" s="1"/>
  <c r="E121" i="3"/>
  <c r="D16" i="14" s="1"/>
  <c r="D113" i="3"/>
  <c r="D11" i="14" s="1"/>
  <c r="D111" i="3"/>
  <c r="D10" i="14" s="1"/>
  <c r="C111" i="3"/>
  <c r="E110" i="3"/>
  <c r="E109" i="3"/>
  <c r="E108" i="3"/>
  <c r="E107" i="3"/>
  <c r="E106" i="3"/>
  <c r="E105" i="3"/>
  <c r="E111" i="3" s="1"/>
  <c r="E104" i="3"/>
  <c r="E103" i="3"/>
  <c r="E102" i="3"/>
  <c r="E101" i="3"/>
  <c r="D98" i="3"/>
  <c r="D9" i="14" s="1"/>
  <c r="C98" i="3"/>
  <c r="C113" i="3" s="1"/>
  <c r="E97" i="3"/>
  <c r="E96" i="3"/>
  <c r="E95" i="3"/>
  <c r="E94" i="3"/>
  <c r="E93" i="3"/>
  <c r="E92" i="3"/>
  <c r="E91" i="3"/>
  <c r="E90" i="3"/>
  <c r="E89" i="3"/>
  <c r="E98" i="3" s="1"/>
  <c r="E88" i="3"/>
  <c r="D85" i="3"/>
  <c r="D8" i="14" s="1"/>
  <c r="C85" i="3"/>
  <c r="E84" i="3"/>
  <c r="E83" i="3"/>
  <c r="E82" i="3"/>
  <c r="E81" i="3"/>
  <c r="E80" i="3"/>
  <c r="E79" i="3"/>
  <c r="E85" i="3" s="1"/>
  <c r="E113" i="3" s="1"/>
  <c r="E78" i="3"/>
  <c r="E77" i="3"/>
  <c r="E76" i="3"/>
  <c r="E75" i="3"/>
  <c r="D71" i="3"/>
  <c r="D115" i="3" s="1"/>
  <c r="D12" i="14" s="1"/>
  <c r="E69" i="3"/>
  <c r="D69" i="3"/>
  <c r="D6" i="14" s="1"/>
  <c r="C69" i="3"/>
  <c r="E68" i="3"/>
  <c r="E67" i="3"/>
  <c r="E66" i="3"/>
  <c r="E65" i="3"/>
  <c r="E64" i="3"/>
  <c r="E63" i="3"/>
  <c r="E62" i="3"/>
  <c r="E61" i="3"/>
  <c r="E60" i="3"/>
  <c r="E59" i="3"/>
  <c r="D56" i="3"/>
  <c r="D5" i="14" s="1"/>
  <c r="C56" i="3"/>
  <c r="E55" i="3"/>
  <c r="E54" i="3"/>
  <c r="E53" i="3"/>
  <c r="E52" i="3"/>
  <c r="E51" i="3"/>
  <c r="E50" i="3"/>
  <c r="E49" i="3"/>
  <c r="E48" i="3"/>
  <c r="E47" i="3"/>
  <c r="E56" i="3" s="1"/>
  <c r="E46" i="3"/>
  <c r="D43" i="3"/>
  <c r="D4" i="14" s="1"/>
  <c r="C43" i="3"/>
  <c r="E42" i="3"/>
  <c r="E41" i="3"/>
  <c r="E40" i="3"/>
  <c r="E39" i="3"/>
  <c r="E38" i="3"/>
  <c r="E37" i="3"/>
  <c r="E36" i="3"/>
  <c r="E35" i="3"/>
  <c r="E34" i="3"/>
  <c r="E33" i="3"/>
  <c r="D30" i="3"/>
  <c r="D3" i="14" s="1"/>
  <c r="C30" i="3"/>
  <c r="C71" i="3" s="1"/>
  <c r="C115" i="3" s="1"/>
  <c r="E29" i="3"/>
  <c r="E28" i="3"/>
  <c r="E27" i="3"/>
  <c r="E26" i="3"/>
  <c r="E25" i="3"/>
  <c r="E24" i="3"/>
  <c r="E23" i="3"/>
  <c r="E22" i="3"/>
  <c r="E21" i="3"/>
  <c r="E20" i="3"/>
  <c r="D15" i="3"/>
  <c r="C15" i="3"/>
  <c r="E14" i="3"/>
  <c r="E13" i="3"/>
  <c r="E12" i="3"/>
  <c r="E11" i="3"/>
  <c r="E10" i="3"/>
  <c r="E9" i="3"/>
  <c r="E15" i="3" s="1"/>
  <c r="I6" i="3"/>
  <c r="H6" i="3"/>
  <c r="J5" i="3"/>
  <c r="B5" i="3"/>
  <c r="J4" i="3"/>
  <c r="J6" i="3" s="1"/>
  <c r="J3" i="3"/>
  <c r="D130" i="2"/>
  <c r="C130" i="2"/>
  <c r="E130" i="2" s="1"/>
  <c r="B130" i="2"/>
  <c r="E129" i="2"/>
  <c r="E128" i="2"/>
  <c r="C23" i="14" s="1"/>
  <c r="E127" i="2"/>
  <c r="E126" i="2"/>
  <c r="C21" i="14" s="1"/>
  <c r="E125" i="2"/>
  <c r="C20" i="14" s="1"/>
  <c r="E124" i="2"/>
  <c r="C19" i="14" s="1"/>
  <c r="E123" i="2"/>
  <c r="C18" i="14" s="1"/>
  <c r="E122" i="2"/>
  <c r="C17" i="14" s="1"/>
  <c r="E121" i="2"/>
  <c r="D111" i="2"/>
  <c r="C10" i="14" s="1"/>
  <c r="O10" i="14" s="1"/>
  <c r="C111" i="2"/>
  <c r="E110" i="2"/>
  <c r="E109" i="2"/>
  <c r="E108" i="2"/>
  <c r="E107" i="2"/>
  <c r="E106" i="2"/>
  <c r="E105" i="2"/>
  <c r="E104" i="2"/>
  <c r="E103" i="2"/>
  <c r="E111" i="2" s="1"/>
  <c r="E102" i="2"/>
  <c r="E101" i="2"/>
  <c r="D98" i="2"/>
  <c r="C9" i="14" s="1"/>
  <c r="C98" i="2"/>
  <c r="C113" i="2" s="1"/>
  <c r="E97" i="2"/>
  <c r="E96" i="2"/>
  <c r="E95" i="2"/>
  <c r="E94" i="2"/>
  <c r="E93" i="2"/>
  <c r="E92" i="2"/>
  <c r="E91" i="2"/>
  <c r="E90" i="2"/>
  <c r="E89" i="2"/>
  <c r="E98" i="2" s="1"/>
  <c r="E88" i="2"/>
  <c r="D85" i="2"/>
  <c r="C8" i="14" s="1"/>
  <c r="O8" i="14" s="1"/>
  <c r="C85" i="2"/>
  <c r="E84" i="2"/>
  <c r="E83" i="2"/>
  <c r="E82" i="2"/>
  <c r="E81" i="2"/>
  <c r="E80" i="2"/>
  <c r="E79" i="2"/>
  <c r="E85" i="2" s="1"/>
  <c r="E113" i="2" s="1"/>
  <c r="E78" i="2"/>
  <c r="E77" i="2"/>
  <c r="E76" i="2"/>
  <c r="E75" i="2"/>
  <c r="D71" i="2"/>
  <c r="D69" i="2"/>
  <c r="C69" i="2"/>
  <c r="E68" i="2"/>
  <c r="E67" i="2"/>
  <c r="E66" i="2"/>
  <c r="E65" i="2"/>
  <c r="E64" i="2"/>
  <c r="E63" i="2"/>
  <c r="E69" i="2" s="1"/>
  <c r="E62" i="2"/>
  <c r="E61" i="2"/>
  <c r="E60" i="2"/>
  <c r="E59" i="2"/>
  <c r="D56" i="2"/>
  <c r="C5" i="14" s="1"/>
  <c r="C56" i="2"/>
  <c r="E55" i="2"/>
  <c r="E54" i="2"/>
  <c r="E53" i="2"/>
  <c r="E52" i="2"/>
  <c r="E51" i="2"/>
  <c r="E50" i="2"/>
  <c r="E49" i="2"/>
  <c r="E48" i="2"/>
  <c r="E47" i="2"/>
  <c r="E56" i="2" s="1"/>
  <c r="E46" i="2"/>
  <c r="D43" i="2"/>
  <c r="C4" i="14" s="1"/>
  <c r="O4" i="14" s="1"/>
  <c r="C43" i="2"/>
  <c r="E42" i="2"/>
  <c r="E41" i="2"/>
  <c r="E40" i="2"/>
  <c r="E39" i="2"/>
  <c r="E38" i="2"/>
  <c r="E37" i="2"/>
  <c r="E36" i="2"/>
  <c r="E35" i="2"/>
  <c r="E34" i="2"/>
  <c r="E33" i="2"/>
  <c r="D30" i="2"/>
  <c r="C3" i="14" s="1"/>
  <c r="C30" i="2"/>
  <c r="C71" i="2" s="1"/>
  <c r="E29" i="2"/>
  <c r="E28" i="2"/>
  <c r="E27" i="2"/>
  <c r="E26" i="2"/>
  <c r="E25" i="2"/>
  <c r="E24" i="2"/>
  <c r="E23" i="2"/>
  <c r="E22" i="2"/>
  <c r="E21" i="2"/>
  <c r="E20" i="2"/>
  <c r="D15" i="2"/>
  <c r="C2" i="14" s="1"/>
  <c r="C15" i="2"/>
  <c r="E14" i="2"/>
  <c r="E13" i="2"/>
  <c r="E12" i="2"/>
  <c r="E11" i="2"/>
  <c r="E10" i="2"/>
  <c r="E9" i="2"/>
  <c r="E15" i="2" s="1"/>
  <c r="I6" i="2"/>
  <c r="H6" i="2"/>
  <c r="J5" i="2"/>
  <c r="B5" i="2"/>
  <c r="D5" i="2" s="1"/>
  <c r="J4" i="2"/>
  <c r="J6" i="2" s="1"/>
  <c r="J3" i="2"/>
  <c r="B2" i="2"/>
  <c r="M6" i="1"/>
  <c r="L6" i="1"/>
  <c r="J6" i="1"/>
  <c r="I6" i="1"/>
  <c r="F6" i="1"/>
  <c r="E6" i="1"/>
  <c r="K4" i="1"/>
  <c r="L3" i="1"/>
  <c r="K3" i="1"/>
  <c r="J3" i="1"/>
  <c r="I3" i="1"/>
  <c r="H3" i="1"/>
  <c r="G3" i="1"/>
  <c r="F3" i="1"/>
  <c r="E3" i="1"/>
  <c r="D3" i="1"/>
  <c r="B3" i="1"/>
  <c r="M3" i="1" l="1"/>
  <c r="E113" i="4"/>
  <c r="E113" i="7"/>
  <c r="E113" i="10"/>
  <c r="C25" i="14"/>
  <c r="B6" i="1"/>
  <c r="E5" i="2"/>
  <c r="D115" i="9"/>
  <c r="J7" i="14"/>
  <c r="E56" i="5"/>
  <c r="O6" i="14"/>
  <c r="O3" i="14"/>
  <c r="E43" i="3"/>
  <c r="E43" i="5"/>
  <c r="F25" i="14"/>
  <c r="E5" i="5"/>
  <c r="E30" i="9"/>
  <c r="E98" i="9"/>
  <c r="E113" i="9" s="1"/>
  <c r="J6" i="10"/>
  <c r="E56" i="12"/>
  <c r="E71" i="12" s="1"/>
  <c r="D71" i="12"/>
  <c r="E43" i="13"/>
  <c r="N25" i="14"/>
  <c r="E5" i="13"/>
  <c r="D5" i="7"/>
  <c r="I25" i="14"/>
  <c r="E5" i="8"/>
  <c r="C115" i="5"/>
  <c r="K7" i="14"/>
  <c r="D115" i="10"/>
  <c r="C115" i="2"/>
  <c r="C115" i="10"/>
  <c r="O5" i="14"/>
  <c r="C4" i="1"/>
  <c r="E43" i="2"/>
  <c r="O9" i="14"/>
  <c r="D113" i="2"/>
  <c r="E43" i="4"/>
  <c r="E71" i="4" s="1"/>
  <c r="E130" i="4"/>
  <c r="E30" i="8"/>
  <c r="E98" i="8"/>
  <c r="E113" i="8" s="1"/>
  <c r="D113" i="8"/>
  <c r="B4" i="9"/>
  <c r="E56" i="9"/>
  <c r="C113" i="9"/>
  <c r="E43" i="10"/>
  <c r="E5" i="10"/>
  <c r="K25" i="14"/>
  <c r="G25" i="14"/>
  <c r="E30" i="2"/>
  <c r="E71" i="2" s="1"/>
  <c r="D115" i="5"/>
  <c r="E7" i="14"/>
  <c r="D115" i="4"/>
  <c r="H25" i="14"/>
  <c r="E5" i="7"/>
  <c r="L25" i="14"/>
  <c r="E5" i="11"/>
  <c r="G6" i="1"/>
  <c r="C7" i="14"/>
  <c r="D115" i="2"/>
  <c r="E30" i="7"/>
  <c r="E56" i="8"/>
  <c r="I7" i="14"/>
  <c r="D115" i="8"/>
  <c r="C113" i="8"/>
  <c r="C71" i="9"/>
  <c r="C115" i="9" s="1"/>
  <c r="E15" i="11"/>
  <c r="E30" i="11"/>
  <c r="E71" i="11" s="1"/>
  <c r="H11" i="14"/>
  <c r="B4" i="4"/>
  <c r="C115" i="4"/>
  <c r="E43" i="6"/>
  <c r="D2" i="14"/>
  <c r="O2" i="14" s="1"/>
  <c r="B2" i="3"/>
  <c r="E3" i="3" s="1"/>
  <c r="D25" i="14"/>
  <c r="E5" i="3"/>
  <c r="C6" i="1"/>
  <c r="K6" i="1"/>
  <c r="B4" i="3"/>
  <c r="E30" i="6"/>
  <c r="E98" i="6"/>
  <c r="E113" i="6" s="1"/>
  <c r="D113" i="6"/>
  <c r="E56" i="7"/>
  <c r="D71" i="7"/>
  <c r="C113" i="7"/>
  <c r="J6" i="8"/>
  <c r="C71" i="8"/>
  <c r="C115" i="8" s="1"/>
  <c r="D5" i="9"/>
  <c r="J25" i="14"/>
  <c r="E5" i="9"/>
  <c r="J6" i="11"/>
  <c r="D4" i="11"/>
  <c r="L12" i="14"/>
  <c r="C113" i="11"/>
  <c r="D5" i="12"/>
  <c r="D7" i="14"/>
  <c r="C3" i="1"/>
  <c r="N3" i="1" s="1"/>
  <c r="D4" i="3"/>
  <c r="E30" i="3"/>
  <c r="E71" i="3" s="1"/>
  <c r="E30" i="5"/>
  <c r="E98" i="5"/>
  <c r="E113" i="5" s="1"/>
  <c r="D113" i="5"/>
  <c r="E56" i="6"/>
  <c r="D71" i="6"/>
  <c r="J6" i="7"/>
  <c r="C115" i="7"/>
  <c r="E43" i="9"/>
  <c r="C115" i="11"/>
  <c r="E15" i="13"/>
  <c r="E30" i="13"/>
  <c r="E56" i="13"/>
  <c r="E98" i="13"/>
  <c r="E113" i="13" s="1"/>
  <c r="F7" i="14"/>
  <c r="E15" i="10"/>
  <c r="E30" i="10"/>
  <c r="E71" i="10" s="1"/>
  <c r="E98" i="10"/>
  <c r="C115" i="12"/>
  <c r="D71" i="13"/>
  <c r="L7" i="14"/>
  <c r="B2" i="5"/>
  <c r="B2" i="7"/>
  <c r="B2" i="8"/>
  <c r="B2" i="10"/>
  <c r="B2" i="11"/>
  <c r="E3" i="11" s="1"/>
  <c r="B2" i="13"/>
  <c r="D5" i="13" s="1"/>
  <c r="K9" i="14"/>
  <c r="M9" i="14"/>
  <c r="D113" i="13"/>
  <c r="D2" i="12" l="1"/>
  <c r="E115" i="12"/>
  <c r="D2" i="4"/>
  <c r="E115" i="4"/>
  <c r="F12" i="14"/>
  <c r="D4" i="5"/>
  <c r="E4" i="1"/>
  <c r="G7" i="14"/>
  <c r="D115" i="6"/>
  <c r="E115" i="2"/>
  <c r="D2" i="2"/>
  <c r="D4" i="9"/>
  <c r="E3" i="9" s="1"/>
  <c r="J12" i="14"/>
  <c r="I4" i="1"/>
  <c r="D115" i="13"/>
  <c r="N7" i="14"/>
  <c r="E71" i="13"/>
  <c r="E71" i="6"/>
  <c r="D4" i="8"/>
  <c r="I12" i="14"/>
  <c r="H4" i="1"/>
  <c r="I11" i="14"/>
  <c r="B4" i="8"/>
  <c r="M7" i="14"/>
  <c r="D115" i="12"/>
  <c r="N11" i="14"/>
  <c r="B4" i="13"/>
  <c r="F11" i="14"/>
  <c r="B4" i="5"/>
  <c r="D2" i="10"/>
  <c r="E115" i="10"/>
  <c r="E71" i="5"/>
  <c r="E71" i="7"/>
  <c r="D4" i="4"/>
  <c r="E3" i="4" s="1"/>
  <c r="E12" i="14"/>
  <c r="D4" i="1"/>
  <c r="E5" i="4"/>
  <c r="D6" i="1"/>
  <c r="E25" i="14"/>
  <c r="E3" i="5"/>
  <c r="D13" i="14"/>
  <c r="C5" i="1"/>
  <c r="E3" i="8"/>
  <c r="D5" i="8"/>
  <c r="D2" i="3"/>
  <c r="E115" i="3"/>
  <c r="H7" i="14"/>
  <c r="D115" i="7"/>
  <c r="D2" i="11"/>
  <c r="E115" i="11"/>
  <c r="C12" i="14"/>
  <c r="D4" i="2"/>
  <c r="E3" i="2" s="1"/>
  <c r="B4" i="1"/>
  <c r="D5" i="10"/>
  <c r="D5" i="11"/>
  <c r="E71" i="9"/>
  <c r="D5" i="5"/>
  <c r="G11" i="14"/>
  <c r="B4" i="6"/>
  <c r="L13" i="14"/>
  <c r="K5" i="1"/>
  <c r="E71" i="8"/>
  <c r="D5" i="3"/>
  <c r="C11" i="14"/>
  <c r="O11" i="14" s="1"/>
  <c r="B4" i="2"/>
  <c r="D4" i="10"/>
  <c r="E3" i="10" s="1"/>
  <c r="K12" i="14"/>
  <c r="J4" i="1"/>
  <c r="O7" i="14" l="1"/>
  <c r="K13" i="14"/>
  <c r="J5" i="1"/>
  <c r="D2" i="8"/>
  <c r="E115" i="8"/>
  <c r="N12" i="14"/>
  <c r="D4" i="13"/>
  <c r="E3" i="13" s="1"/>
  <c r="M4" i="1"/>
  <c r="I13" i="14"/>
  <c r="H5" i="1"/>
  <c r="C13" i="14"/>
  <c r="B5" i="1"/>
  <c r="J13" i="14"/>
  <c r="I5" i="1"/>
  <c r="E13" i="14"/>
  <c r="D5" i="1"/>
  <c r="D2" i="9"/>
  <c r="E115" i="9"/>
  <c r="H12" i="14"/>
  <c r="D4" i="7"/>
  <c r="E3" i="7" s="1"/>
  <c r="G4" i="1"/>
  <c r="D2" i="7"/>
  <c r="E115" i="7"/>
  <c r="D2" i="6"/>
  <c r="E115" i="6"/>
  <c r="F13" i="14"/>
  <c r="E5" i="1"/>
  <c r="D2" i="5"/>
  <c r="E115" i="5"/>
  <c r="D4" i="12"/>
  <c r="E3" i="12" s="1"/>
  <c r="L4" i="1"/>
  <c r="M12" i="14"/>
  <c r="D2" i="13"/>
  <c r="E115" i="13"/>
  <c r="G12" i="14"/>
  <c r="D4" i="6"/>
  <c r="E3" i="6" s="1"/>
  <c r="F4" i="1"/>
  <c r="N4" i="1" s="1"/>
  <c r="O12" i="14" l="1"/>
  <c r="N13" i="14"/>
  <c r="M5" i="1"/>
  <c r="M13" i="14"/>
  <c r="L5" i="1"/>
  <c r="G13" i="14"/>
  <c r="F5" i="1"/>
  <c r="G5" i="1"/>
  <c r="H13" i="14"/>
  <c r="N5" i="1" l="1"/>
  <c r="O13" i="14"/>
</calcChain>
</file>

<file path=xl/sharedStrings.xml><?xml version="1.0" encoding="utf-8"?>
<sst xmlns="http://schemas.openxmlformats.org/spreadsheetml/2006/main" count="1671" uniqueCount="126">
  <si>
    <t xml:space="preserve"> L'almanach du jardin d’Abondance — retrouvetoncap.com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</si>
  <si>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</si>
  <si>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</si>
  <si>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</si>
  <si>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</si>
  <si>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</si>
  <si>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</si>
  <si>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</si>
  <si>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</si>
  <si>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</si>
  <si>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</si>
  <si>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</si>
  <si>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</si>
  <si>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</t>
  </si>
  <si>
    <t>Les Revenus</t>
  </si>
  <si>
    <t>Les Dépenses</t>
  </si>
  <si>
    <t xml:space="preserve">Le Solde </t>
  </si>
  <si>
    <t>Les Graines (cumul)</t>
  </si>
  <si>
    <t>Les défis du potager</t>
  </si>
  <si>
    <t>Total Revenus (réel)</t>
  </si>
  <si>
    <t>Total Dépenses fixes (réel)</t>
  </si>
  <si>
    <t>solde du mois</t>
  </si>
  <si>
    <t>DEFIS du potager</t>
  </si>
  <si>
    <t>objectif</t>
  </si>
  <si>
    <t>relevé</t>
  </si>
  <si>
    <t>Écart</t>
  </si>
  <si>
    <t>le jour de la jachère : Pas de CB 1 jour/ semaine</t>
  </si>
  <si>
    <t>Total Dépenses variables (réel)</t>
  </si>
  <si>
    <t>Total Dépenses totales (réel)</t>
  </si>
  <si>
    <t>Epargne cumulé</t>
  </si>
  <si>
    <t>La cagnotte des graines : Mets de côté les pièces de 2€ ou les billets de 5€</t>
  </si>
  <si>
    <t>Total Épargne (mois)</t>
  </si>
  <si>
    <t>Taux d’épargne = Épargne / Revenus</t>
  </si>
  <si>
    <t>Les dépenses miroir : 1€ d'épargne pour chaque € plaisir</t>
  </si>
  <si>
    <t>Revenus</t>
  </si>
  <si>
    <t>Libellé</t>
  </si>
  <si>
    <t>Prévu</t>
  </si>
  <si>
    <t>Réel</t>
  </si>
  <si>
    <t>🌳 Revenu du travail</t>
  </si>
  <si>
    <t>🍯 Prestations sociales</t>
  </si>
  <si>
    <t>🌞 Revenus du capital</t>
  </si>
  <si>
    <t>🍃 Transfert d'épargne</t>
  </si>
  <si>
    <t>Total Revenus</t>
  </si>
  <si>
    <t>🌰 Dépenses fixes</t>
  </si>
  <si>
    <t>Le Foyer</t>
  </si>
  <si>
    <t>Loyer/prêt immo</t>
  </si>
  <si>
    <t>Energie</t>
  </si>
  <si>
    <t>Eau</t>
  </si>
  <si>
    <t>pensions</t>
  </si>
  <si>
    <t>équipement</t>
  </si>
  <si>
    <t>assurance habitation</t>
  </si>
  <si>
    <t xml:space="preserve">entretien </t>
  </si>
  <si>
    <t>cantine et scolarité</t>
  </si>
  <si>
    <t>frais de garde</t>
  </si>
  <si>
    <t xml:space="preserve">Total </t>
  </si>
  <si>
    <t>La Charrette</t>
  </si>
  <si>
    <t>crédit véhicule</t>
  </si>
  <si>
    <t>assurance véhicule</t>
  </si>
  <si>
    <t>carburant</t>
  </si>
  <si>
    <t>entretien véhicule</t>
  </si>
  <si>
    <t>parking/péages</t>
  </si>
  <si>
    <t>amendes</t>
  </si>
  <si>
    <t>autres transports</t>
  </si>
  <si>
    <t>Le Fermage</t>
  </si>
  <si>
    <t>Assurance prévoyance</t>
  </si>
  <si>
    <t>Mutuelle santé</t>
  </si>
  <si>
    <t>Frais bancaires</t>
  </si>
  <si>
    <t>crédit consommation</t>
  </si>
  <si>
    <t>autres crédits</t>
  </si>
  <si>
    <t>impots revenu</t>
  </si>
  <si>
    <t>impots locaux</t>
  </si>
  <si>
    <t>autres impots</t>
  </si>
  <si>
    <t>Le Lierre</t>
  </si>
  <si>
    <t>internet</t>
  </si>
  <si>
    <t>téléphonie mobile</t>
  </si>
  <si>
    <t>Salle de sport</t>
  </si>
  <si>
    <t>Netflix</t>
  </si>
  <si>
    <t>autres abonnements</t>
  </si>
  <si>
    <t>Total Dépenses fixes</t>
  </si>
  <si>
    <t>🍃 Dépenses variables</t>
  </si>
  <si>
    <t>L'arrosage</t>
  </si>
  <si>
    <t>courses</t>
  </si>
  <si>
    <t>pressing</t>
  </si>
  <si>
    <t>vêtements</t>
  </si>
  <si>
    <t>Les Bouquets</t>
  </si>
  <si>
    <t>shopping</t>
  </si>
  <si>
    <t>restaurant</t>
  </si>
  <si>
    <t>sorties</t>
  </si>
  <si>
    <t>Cadeaux/Noel</t>
  </si>
  <si>
    <t>Vacances</t>
  </si>
  <si>
    <t>Les Simples</t>
  </si>
  <si>
    <t>santé remboursée</t>
  </si>
  <si>
    <t>santé non remboursée</t>
  </si>
  <si>
    <t>animaux</t>
  </si>
  <si>
    <t>beauté</t>
  </si>
  <si>
    <t>Total Dépenses variables</t>
  </si>
  <si>
    <t>Total Dépenses (fixes + variables)</t>
  </si>
  <si>
    <t>🍃 Les épargnes</t>
  </si>
  <si>
    <t>Les Graines</t>
  </si>
  <si>
    <t>solde mois passé</t>
  </si>
  <si>
    <t xml:space="preserve">Arrosé </t>
  </si>
  <si>
    <t>Utilisé</t>
  </si>
  <si>
    <t>Cible</t>
  </si>
  <si>
    <t>Assurances</t>
  </si>
  <si>
    <t>Entretien véhicule</t>
  </si>
  <si>
    <t>Santé non remboursée</t>
  </si>
  <si>
    <t>Imprévus</t>
  </si>
  <si>
    <t>Projets/long Terme</t>
  </si>
  <si>
    <t>Total Épargne</t>
  </si>
  <si>
    <t>commentaires et ajustements</t>
  </si>
  <si>
    <t>© 2025 Jardin d’Abondance —  droits réservés. Usage personnel uniquement. Reproduction interdite sans autorisation.</t>
  </si>
  <si>
    <t>logement- pensions</t>
  </si>
  <si>
    <t>Déplacements</t>
  </si>
  <si>
    <t>Charges récurrentes</t>
  </si>
  <si>
    <t>les abonnements</t>
  </si>
  <si>
    <t>Total dépenses fixes</t>
  </si>
  <si>
    <t>plaisirs</t>
  </si>
  <si>
    <t>soins</t>
  </si>
  <si>
    <t>total dépenses variables</t>
  </si>
  <si>
    <t>Total des dépenses</t>
  </si>
  <si>
    <t xml:space="preserve">Solde </t>
  </si>
  <si>
    <t>Revenu - dépenses</t>
  </si>
  <si>
    <t>total des épargnes</t>
  </si>
  <si>
    <t>Mois</t>
  </si>
  <si>
    <t>Ajustement (texte libre)</t>
  </si>
  <si>
    <t>Ajustements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</si>
</sst>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2"/>
      <color rgb="FF3B2F2F"/>
      <name val="Calibri"/>
      <family val="2"/>
      <scheme val="minor"/>
    </font>
    <font>
      <b/>
      <sz val="10"/>
      <name val="Calibri"/>
      <family val="2"/>
    </font>
    <font>
      <b/>
      <sz val="12"/>
      <color rgb="FF3B2F2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5" tint="-0.499984740745262"/>
      <name val="Calibri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2"/>
      <name val="Calibri"/>
      <family val="2"/>
    </font>
    <font>
      <u/>
      <sz val="11"/>
      <color theme="10"/>
      <name val="Calibri"/>
      <family val="2"/>
      <scheme val="minor"/>
    </font>
    <font>
      <u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EAF4EE"/>
      </patternFill>
    </fill>
    <fill>
      <patternFill patternType="solid">
        <fgColor rgb="FFD6EBE1"/>
      </patternFill>
    </fill>
    <fill>
      <patternFill patternType="solid">
        <fgColor rgb="FFFFF7F2"/>
      </patternFill>
    </fill>
    <fill>
      <patternFill patternType="solid">
        <fgColor rgb="FFF2E8D5"/>
        <bgColor rgb="FFF2E8D5"/>
      </patternFill>
    </fill>
    <fill>
      <patternFill patternType="solid">
        <fgColor rgb="FFEAF4EF"/>
        <bgColor rgb="FFF2E8D5"/>
      </patternFill>
    </fill>
    <fill>
      <patternFill patternType="solid">
        <fgColor rgb="FFD6EADF"/>
        <bgColor rgb="FFD6EADF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5F9C4A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AF4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6600"/>
        <bgColor indexed="64"/>
      </patternFill>
    </fill>
  </fills>
  <borders count="14">
    <border>
      <left/>
      <right/>
      <top/>
      <bottom/>
      <diagonal/>
    </border>
    <border>
      <left style="thin">
        <color rgb="FF9BBB9F"/>
      </left>
      <right style="thin">
        <color rgb="FF9BBB9F"/>
      </right>
      <top style="thin">
        <color rgb="FF9BBB9F"/>
      </top>
      <bottom style="thin">
        <color rgb="FF9BBB9F"/>
      </bottom>
      <diagonal/>
    </border>
    <border>
      <left/>
      <right style="thick">
        <color rgb="FF2F6F4E"/>
      </right>
      <top/>
      <bottom style="hair">
        <color rgb="FFE6F1EC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hair">
        <color rgb="FFE6F1EC"/>
      </bottom>
      <diagonal/>
    </border>
    <border>
      <left/>
      <right/>
      <top style="thin">
        <color rgb="FF9BBB9F"/>
      </top>
      <bottom style="thin">
        <color rgb="FF9BBB9F"/>
      </bottom>
      <diagonal/>
    </border>
    <border>
      <left/>
      <right style="thin">
        <color rgb="FF9BBB9F"/>
      </right>
      <top style="thin">
        <color rgb="FF9BBB9F"/>
      </top>
      <bottom style="thin">
        <color rgb="FF9BBB9F"/>
      </bottom>
      <diagonal/>
    </border>
    <border>
      <left/>
      <right/>
      <top/>
      <bottom style="thin">
        <color rgb="FF9BBB9F"/>
      </bottom>
      <diagonal/>
    </border>
    <border>
      <left style="thin">
        <color rgb="FF9BBB9F"/>
      </left>
      <right style="thin">
        <color rgb="FF9BBB9F"/>
      </right>
      <top style="thin">
        <color rgb="FF9BBB9F"/>
      </top>
      <bottom/>
      <diagonal/>
    </border>
    <border>
      <left style="thin">
        <color rgb="FF9BBB9F"/>
      </left>
      <right style="thin">
        <color rgb="FF9BBB9F"/>
      </right>
      <top/>
      <bottom style="thin">
        <color rgb="FF9BBB9F"/>
      </bottom>
      <diagonal/>
    </border>
    <border>
      <left style="thin">
        <color rgb="FF9BBB9F"/>
      </left>
      <right style="thin">
        <color rgb="FF9BBB9F"/>
      </right>
      <top/>
      <bottom/>
      <diagonal/>
    </border>
    <border>
      <left style="thin">
        <color rgb="FF9BBB9F"/>
      </left>
      <right/>
      <top style="thin">
        <color rgb="FF9BBB9F"/>
      </top>
      <bottom/>
      <diagonal/>
    </border>
    <border>
      <left style="thin">
        <color rgb="FF9BBB9F"/>
      </left>
      <right/>
      <top/>
      <bottom/>
      <diagonal/>
    </border>
    <border>
      <left/>
      <right style="thin">
        <color rgb="FF9BBB9F"/>
      </right>
      <top/>
      <bottom style="thin">
        <color rgb="FF9BBB9F"/>
      </bottom>
      <diagonal/>
    </border>
  </borders>
  <cellStyleXfs count="2">
    <xf numFmtId="0" fontId="0" fillId="0" borderId="0"/>
    <xf numFmtId="0" fontId="15" fillId="0" borderId="0"/>
  </cellStyleXfs>
  <cellXfs count="72">
    <xf numFmtId="0" fontId="0" fillId="0" borderId="0" xfId="0"/>
    <xf numFmtId="4" fontId="0" fillId="2" borderId="1" xfId="0" applyNumberFormat="1" applyFill="1" applyBorder="1"/>
    <xf numFmtId="4" fontId="0" fillId="0" borderId="1" xfId="0" applyNumberFormat="1" applyBorder="1"/>
    <xf numFmtId="0" fontId="3" fillId="5" borderId="0" xfId="0" applyFont="1" applyFill="1" applyAlignment="1" applyProtection="1">
      <alignment horizontal="center" vertical="center"/>
      <protection locked="0"/>
    </xf>
    <xf numFmtId="4" fontId="0" fillId="0" borderId="0" xfId="0" applyNumberFormat="1"/>
    <xf numFmtId="4" fontId="11" fillId="16" borderId="0" xfId="0" applyNumberFormat="1" applyFont="1" applyFill="1" applyAlignment="1">
      <alignment horizontal="center" vertical="center"/>
    </xf>
    <xf numFmtId="4" fontId="11" fillId="17" borderId="0" xfId="0" applyNumberFormat="1" applyFont="1" applyFill="1" applyAlignment="1">
      <alignment horizontal="center" vertical="center"/>
    </xf>
    <xf numFmtId="4" fontId="11" fillId="18" borderId="0" xfId="0" applyNumberFormat="1" applyFont="1" applyFill="1" applyAlignment="1">
      <alignment horizontal="center" vertical="center"/>
    </xf>
    <xf numFmtId="4" fontId="0" fillId="9" borderId="0" xfId="0" applyNumberFormat="1" applyFill="1"/>
    <xf numFmtId="4" fontId="0" fillId="11" borderId="0" xfId="0" applyNumberFormat="1" applyFill="1"/>
    <xf numFmtId="4" fontId="13" fillId="16" borderId="0" xfId="0" applyNumberFormat="1" applyFont="1" applyFill="1"/>
    <xf numFmtId="4" fontId="0" fillId="10" borderId="0" xfId="0" applyNumberFormat="1" applyFill="1"/>
    <xf numFmtId="4" fontId="0" fillId="19" borderId="0" xfId="0" applyNumberFormat="1" applyFill="1"/>
    <xf numFmtId="4" fontId="17" fillId="17" borderId="0" xfId="0" applyNumberFormat="1" applyFont="1" applyFill="1" applyAlignment="1">
      <alignment horizontal="center" vertical="center"/>
    </xf>
    <xf numFmtId="0" fontId="0" fillId="0" borderId="0" xfId="0" applyProtection="1">
      <protection locked="0"/>
    </xf>
    <xf numFmtId="0" fontId="8" fillId="9" borderId="0" xfId="0" applyFont="1" applyFill="1" applyProtection="1">
      <protection locked="0"/>
    </xf>
    <xf numFmtId="0" fontId="8" fillId="16" borderId="0" xfId="0" applyFont="1" applyFill="1" applyProtection="1">
      <protection locked="0"/>
    </xf>
    <xf numFmtId="0" fontId="8" fillId="19" borderId="0" xfId="0" applyFont="1" applyFill="1" applyProtection="1">
      <protection locked="0"/>
    </xf>
    <xf numFmtId="0" fontId="14" fillId="10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0" fontId="1" fillId="16" borderId="1" xfId="0" applyFont="1" applyFill="1" applyBorder="1" applyAlignment="1" applyProtection="1">
      <alignment horizontal="center" vertical="center"/>
      <protection locked="0"/>
    </xf>
    <xf numFmtId="0" fontId="1" fillId="18" borderId="1" xfId="0" applyFont="1" applyFill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65" fontId="0" fillId="5" borderId="2" xfId="0" applyNumberFormat="1" applyFill="1" applyBorder="1"/>
    <xf numFmtId="0" fontId="1" fillId="17" borderId="1" xfId="0" applyFont="1" applyFill="1" applyBorder="1" applyAlignment="1" applyProtection="1">
      <alignment horizontal="center" vertical="center"/>
      <protection locked="0"/>
    </xf>
    <xf numFmtId="0" fontId="2" fillId="17" borderId="1" xfId="0" applyFont="1" applyFill="1" applyBorder="1" applyAlignment="1" applyProtection="1">
      <alignment horizontal="center" vertical="center"/>
      <protection locked="0"/>
    </xf>
    <xf numFmtId="0" fontId="2" fillId="17" borderId="1" xfId="0" applyFont="1" applyFill="1" applyBorder="1" applyAlignment="1" applyProtection="1">
      <alignment horizontal="center" vertical="center" wrapText="1"/>
      <protection locked="0"/>
    </xf>
    <xf numFmtId="165" fontId="4" fillId="7" borderId="0" xfId="0" applyNumberFormat="1" applyFont="1" applyFill="1"/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0" fontId="2" fillId="0" borderId="0" xfId="0" applyFont="1" applyProtection="1">
      <protection locked="0"/>
    </xf>
    <xf numFmtId="0" fontId="1" fillId="2" borderId="1" xfId="0" applyFont="1" applyFill="1" applyBorder="1" applyProtection="1">
      <protection locked="0"/>
    </xf>
    <xf numFmtId="0" fontId="8" fillId="8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4" fontId="0" fillId="15" borderId="1" xfId="0" applyNumberFormat="1" applyFill="1" applyBorder="1" applyProtection="1">
      <protection locked="0"/>
    </xf>
    <xf numFmtId="0" fontId="12" fillId="17" borderId="0" xfId="0" applyFont="1" applyFill="1" applyProtection="1">
      <protection locked="0"/>
    </xf>
    <xf numFmtId="164" fontId="0" fillId="0" borderId="1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9" borderId="0" xfId="0" applyFill="1" applyProtection="1">
      <protection locked="0"/>
    </xf>
    <xf numFmtId="0" fontId="10" fillId="12" borderId="0" xfId="0" applyFont="1" applyFill="1" applyProtection="1">
      <protection locked="0"/>
    </xf>
    <xf numFmtId="0" fontId="10" fillId="11" borderId="0" xfId="0" applyFont="1" applyFill="1" applyProtection="1">
      <protection locked="0"/>
    </xf>
    <xf numFmtId="0" fontId="0" fillId="11" borderId="0" xfId="0" applyFill="1" applyProtection="1">
      <protection locked="0"/>
    </xf>
    <xf numFmtId="0" fontId="13" fillId="16" borderId="0" xfId="0" applyFont="1" applyFill="1" applyProtection="1">
      <protection locked="0"/>
    </xf>
    <xf numFmtId="0" fontId="8" fillId="13" borderId="0" xfId="0" applyFont="1" applyFill="1" applyProtection="1">
      <protection locked="0"/>
    </xf>
    <xf numFmtId="0" fontId="0" fillId="10" borderId="0" xfId="0" applyFill="1" applyProtection="1">
      <protection locked="0"/>
    </xf>
    <xf numFmtId="0" fontId="4" fillId="0" borderId="0" xfId="0" applyFont="1" applyProtection="1">
      <protection locked="0"/>
    </xf>
    <xf numFmtId="0" fontId="16" fillId="20" borderId="0" xfId="1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14" borderId="7" xfId="0" applyFon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7" fillId="16" borderId="0" xfId="0" applyFont="1" applyFill="1" applyAlignment="1" applyProtection="1">
      <alignment horizontal="center" vertical="center"/>
      <protection locked="0"/>
    </xf>
    <xf numFmtId="0" fontId="16" fillId="20" borderId="13" xfId="1" applyFont="1" applyFill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17" borderId="0" xfId="0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4" fontId="11" fillId="14" borderId="8" xfId="0" applyNumberFormat="1" applyFont="1" applyFill="1" applyBorder="1" applyAlignment="1">
      <alignment horizontal="center" vertical="center"/>
    </xf>
    <xf numFmtId="0" fontId="0" fillId="0" borderId="10" xfId="0" applyBorder="1" applyProtection="1">
      <protection locked="0"/>
    </xf>
    <xf numFmtId="0" fontId="1" fillId="16" borderId="1" xfId="0" applyFont="1" applyFill="1" applyBorder="1" applyAlignment="1" applyProtection="1">
      <alignment horizontal="center" vertical="center"/>
      <protection locked="0"/>
    </xf>
    <xf numFmtId="4" fontId="11" fillId="16" borderId="11" xfId="0" applyNumberFormat="1" applyFont="1" applyFill="1" applyBorder="1" applyAlignment="1">
      <alignment horizontal="center" vertical="center"/>
    </xf>
    <xf numFmtId="0" fontId="0" fillId="0" borderId="12" xfId="0" applyBorder="1" applyProtection="1">
      <protection locked="0"/>
    </xf>
  </cellXfs>
  <cellStyles count="2">
    <cellStyle name="Lien hypertexte" xfId="1" builtinId="8"/>
    <cellStyle name="Normal" xfId="0" builtinId="0"/>
  </cellStyles>
  <dxfs count="345"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974706"/>
          <bgColor rgb="FF974706"/>
        </patternFill>
      </fill>
    </dxf>
    <dxf>
      <fill>
        <patternFill patternType="solid">
          <fgColor rgb="FF2F6F4E"/>
          <bgColor rgb="FF2F6F4E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FFCC99"/>
        </patternFill>
      </fill>
    </dxf>
    <dxf>
      <fill>
        <patternFill>
          <bgColor theme="6" tint="0.59996337778862885"/>
        </patternFill>
      </fill>
    </dxf>
    <dxf>
      <fill>
        <patternFill>
          <bgColor rgb="FFD9EAD3"/>
        </patternFill>
      </fill>
    </dxf>
    <dxf>
      <fill>
        <patternFill>
          <bgColor rgb="FFF8CBA3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  <family val="2"/>
      </font>
      <numFmt numFmtId="165" formatCode="#,##0.00\ &quot;€&quot;"/>
      <fill>
        <patternFill patternType="solid">
          <fgColor rgb="FFD6EADF"/>
          <bgColor rgb="FFD6EADF"/>
        </patternFill>
      </fill>
      <protection locked="0" hidden="0"/>
    </dxf>
    <dxf>
      <numFmt numFmtId="165" formatCode="#,##0.00\ &quot;€&quot;"/>
      <fill>
        <patternFill patternType="solid">
          <fgColor rgb="FFF2E8D5"/>
          <bgColor rgb="FFF2E8D5"/>
        </patternFill>
      </fill>
      <border outline="0">
        <left/>
        <right style="thick">
          <color rgb="FF2F6F4E"/>
        </right>
        <top/>
        <bottom style="hair">
          <color rgb="FFE6F1EC"/>
        </bottom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numFmt numFmtId="165" formatCode="#,##0.00\ &quot;€&quot;"/>
      <fill>
        <patternFill patternType="solid">
          <fgColor indexed="64"/>
          <bgColor rgb="FFEAF4EE"/>
        </patternFill>
      </fill>
      <border>
        <left style="thin">
          <color rgb="FF9BBB9F"/>
        </left>
        <right style="thin">
          <color rgb="FF9BBB9F"/>
        </right>
        <top style="thin">
          <color rgb="FF9BBB9F"/>
        </top>
        <bottom style="thin">
          <color rgb="FF9BBB9F"/>
        </bottom>
        <vertical/>
        <horizontal/>
      </border>
      <protection locked="0" hidden="0"/>
    </dxf>
    <dxf>
      <fill>
        <patternFill patternType="solid">
          <bgColor rgb="FF91C5AB"/>
        </patternFill>
      </fill>
    </dxf>
    <dxf>
      <font>
        <strike val="0"/>
        <outline val="0"/>
        <shadow val="0"/>
        <vertAlign val="baseline"/>
        <sz val="10"/>
        <color theme="1" tint="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 tint="-0.499984740745262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9" defaultPivotStyle="PivotStyleLight16">
    <tableStyle name="Personal monthly budget" pivot="0" count="7" xr9:uid="{00000000-0011-0000-FFFF-FFFF00000000}">
      <tableStyleElement type="wholeTable" dxfId="344"/>
      <tableStyleElement type="headerRow" dxfId="343"/>
      <tableStyleElement type="totalRow" dxfId="342"/>
      <tableStyleElement type="firstColumn" dxfId="341"/>
      <tableStyleElement type="lastColumn" dxfId="340"/>
      <tableStyleElement type="firstRowStripe" dxfId="339"/>
      <tableStyleElement type="firstColumnStripe" dxfId="33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endParaRPr lang="fr-FR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'Vue du jardin'!$A$3</c:f>
              <c:strCache>
                <c:ptCount val="1"/>
                <c:pt idx="0">
                  <c:v>Les Revenus</c:v>
                </c:pt>
              </c:strCache>
            </c:strRef>
          </c:tx>
          <c:spPr>
            <a:solidFill>
              <a:srgbClr val="5F9C4A"/>
            </a:solidFill>
            <a:ln>
              <a:noFill/>
              <a:prstDash val="solid"/>
            </a:ln>
          </c:spPr>
          <c:invertIfNegative val="0"/>
          <c:cat>
            <c:strRef>
              <c:f>'Vue du jardin'!$B$2:$M$2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'Vue du jardin'!$B$3:$M$3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7-4800-B875-92DEFFA6A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8460560"/>
        <c:axId val="618448080"/>
      </c:barChart>
      <c:catAx>
        <c:axId val="61846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448080"/>
        <c:crosses val="autoZero"/>
        <c:auto val="1"/>
        <c:lblAlgn val="ctr"/>
        <c:lblOffset val="100"/>
        <c:noMultiLvlLbl val="0"/>
      </c:catAx>
      <c:valAx>
        <c:axId val="61844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18460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endParaRPr lang="fr-FR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'Vue du jardin'!$A$4</c:f>
              <c:strCache>
                <c:ptCount val="1"/>
                <c:pt idx="0">
                  <c:v>Les Dépenses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99-45CC-B951-AFFD14B8E2C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99-45CC-B951-AFFD14B8E2CC}"/>
              </c:ext>
            </c:extLst>
          </c:dPt>
          <c:cat>
            <c:strRef>
              <c:f>'Vue du jardin'!$B$2:$M$2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'Vue du jardin'!$B$4:$M$4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9-45CC-B951-AFFD14B8E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5027584"/>
        <c:axId val="265033344"/>
      </c:barChart>
      <c:catAx>
        <c:axId val="26502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5033344"/>
        <c:crosses val="autoZero"/>
        <c:auto val="1"/>
        <c:lblAlgn val="ctr"/>
        <c:lblOffset val="100"/>
        <c:noMultiLvlLbl val="0"/>
      </c:catAx>
      <c:valAx>
        <c:axId val="26503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502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endParaRPr lang="fr-FR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'Vue du jardin'!$A$6</c:f>
              <c:strCache>
                <c:ptCount val="1"/>
                <c:pt idx="0">
                  <c:v>Les Graines (cumul)</c:v>
                </c:pt>
              </c:strCache>
            </c:strRef>
          </c:tx>
          <c:spPr>
            <a:solidFill>
              <a:schemeClr val="accent6"/>
            </a:solidFill>
            <a:ln>
              <a:noFill/>
              <a:prstDash val="solid"/>
            </a:ln>
          </c:spPr>
          <c:invertIfNegative val="0"/>
          <c:cat>
            <c:strRef>
              <c:f>'Vue du jardin'!$B$2:$M$2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'Vue du jardin'!$B$6:$M$6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0-416D-9649-D80C32289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5024224"/>
        <c:axId val="265021344"/>
      </c:barChart>
      <c:catAx>
        <c:axId val="26502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5021344"/>
        <c:crosses val="autoZero"/>
        <c:auto val="1"/>
        <c:lblAlgn val="ctr"/>
        <c:lblOffset val="100"/>
        <c:noMultiLvlLbl val="0"/>
      </c:catAx>
      <c:valAx>
        <c:axId val="26502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5024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endParaRPr lang="fr-FR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'Vue du jardin'!$A$5</c:f>
              <c:strCache>
                <c:ptCount val="1"/>
                <c:pt idx="0">
                  <c:v>Le Solde 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'Vue du jardin'!$B$2:$M$2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'Vue du jardin'!$B$5:$M$5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F-46F4-B3EC-86C9A2E60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5041024"/>
        <c:axId val="265042944"/>
      </c:barChart>
      <c:catAx>
        <c:axId val="26504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5042944"/>
        <c:crosses val="autoZero"/>
        <c:auto val="1"/>
        <c:lblAlgn val="ctr"/>
        <c:lblOffset val="100"/>
        <c:noMultiLvlLbl val="0"/>
      </c:catAx>
      <c:valAx>
        <c:axId val="26504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504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10</xdr:row>
      <xdr:rowOff>4762</xdr:rowOff>
    </xdr:from>
    <xdr:to>
      <xdr:col>5</xdr:col>
      <xdr:colOff>752475</xdr:colOff>
      <xdr:row>24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10</xdr:row>
      <xdr:rowOff>4762</xdr:rowOff>
    </xdr:from>
    <xdr:to>
      <xdr:col>14</xdr:col>
      <xdr:colOff>9525</xdr:colOff>
      <xdr:row>24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</xdr:colOff>
      <xdr:row>26</xdr:row>
      <xdr:rowOff>4762</xdr:rowOff>
    </xdr:from>
    <xdr:to>
      <xdr:col>14</xdr:col>
      <xdr:colOff>9525</xdr:colOff>
      <xdr:row>40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857250</xdr:colOff>
      <xdr:row>26</xdr:row>
      <xdr:rowOff>4762</xdr:rowOff>
    </xdr:from>
    <xdr:to>
      <xdr:col>6</xdr:col>
      <xdr:colOff>0</xdr:colOff>
      <xdr:row>40</xdr:row>
      <xdr:rowOff>80962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ifts310154238222382215" displayName="Gifts310154238222382215" ref="H2:J6" totalsRowCount="1" headerRowDxfId="337" totalsRowDxfId="336" headerRowCellStyle="Normal">
  <autoFilter ref="H2:J5" xr:uid="{00000000-0009-0000-0100-000001000000}"/>
  <tableColumns count="3">
    <tableColumn id="2" xr3:uid="{00000000-0010-0000-0000-000002000000}" name="objectif" totalsRowFunction="sum" dataDxfId="335"/>
    <tableColumn id="3" xr3:uid="{00000000-0010-0000-0000-000003000000}" name="relevé" totalsRowFunction="sum" dataDxfId="334"/>
    <tableColumn id="4" xr3:uid="{00000000-0010-0000-0000-000004000000}" name="Écart" totalsRowFunction="sum" dataDxfId="333" totalsRowDxfId="332">
      <calculatedColumnFormula>I3-H3</calculatedColumnFormula>
    </tableColumn>
  </tableColumns>
  <tableStyleInfo name="Personal monthly budget" showFirstColumn="1" showLastColumn="1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Gifts31015423822238221535" displayName="Gifts31015423822238221535" ref="H2:J6" totalsRowCount="1" headerRowDxfId="283" totalsRowDxfId="282" headerRowCellStyle="Normal">
  <autoFilter ref="H2:J5" xr:uid="{00000000-0009-0000-0100-00000A000000}"/>
  <tableColumns count="3">
    <tableColumn id="2" xr3:uid="{00000000-0010-0000-0900-000002000000}" name="objectif" totalsRowFunction="sum" dataDxfId="281" totalsRowDxfId="280"/>
    <tableColumn id="3" xr3:uid="{00000000-0010-0000-0900-000003000000}" name="relevé" totalsRowFunction="sum" dataDxfId="279" totalsRowDxfId="278"/>
    <tableColumn id="4" xr3:uid="{00000000-0010-0000-0900-000004000000}" name="Écart" totalsRowFunction="sum" dataDxfId="277" totalsRowDxfId="276">
      <calculatedColumnFormula>I3-H3</calculatedColumnFormula>
    </tableColumn>
  </tableColumns>
  <tableStyleInfo name="Personal monthly budget" showFirstColumn="1" showLastColumn="1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Gifts31015423822238221536" displayName="Gifts31015423822238221536" ref="H2:J6" totalsRowCount="1" headerRowDxfId="275" totalsRowDxfId="274" headerRowCellStyle="Normal">
  <autoFilter ref="H2:J5" xr:uid="{00000000-0009-0000-0100-00000B000000}"/>
  <tableColumns count="3">
    <tableColumn id="2" xr3:uid="{00000000-0010-0000-0A00-000002000000}" name="objectif" totalsRowFunction="sum" dataDxfId="273"/>
    <tableColumn id="3" xr3:uid="{00000000-0010-0000-0A00-000003000000}" name="relevé" totalsRowFunction="sum" dataDxfId="272"/>
    <tableColumn id="4" xr3:uid="{00000000-0010-0000-0A00-000004000000}" name="Écart" totalsRowFunction="sum" dataDxfId="271" totalsRowDxfId="270">
      <calculatedColumnFormula>I3-H3</calculatedColumnFormula>
    </tableColumn>
  </tableColumns>
  <tableStyleInfo name="Personal monthly budget" showFirstColumn="1" showLastColumn="1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Gifts31015423822238221537" displayName="Gifts31015423822238221537" ref="H2:J6" totalsRowCount="1" headerRowDxfId="269" totalsRowDxfId="268" headerRowCellStyle="Normal">
  <autoFilter ref="H2:J5" xr:uid="{00000000-0009-0000-0100-00000C000000}"/>
  <tableColumns count="3">
    <tableColumn id="2" xr3:uid="{00000000-0010-0000-0B00-000002000000}" name="objectif" totalsRowFunction="sum" dataDxfId="267"/>
    <tableColumn id="3" xr3:uid="{00000000-0010-0000-0B00-000003000000}" name="relevé" totalsRowFunction="sum" dataDxfId="266"/>
    <tableColumn id="4" xr3:uid="{00000000-0010-0000-0B00-000004000000}" name="Écart" totalsRowFunction="sum" dataDxfId="265" totalsRowDxfId="264">
      <calculatedColumnFormula>I3-H3</calculatedColumnFormula>
    </tableColumn>
  </tableColumns>
  <tableStyleInfo name="Personal monthly budget" showFirstColumn="1" showLastColumn="1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Gifts31015423822238221527" displayName="Gifts31015423822238221527" ref="H2:J6" totalsRowCount="1" headerRowDxfId="331" totalsRowDxfId="330" headerRowCellStyle="Normal">
  <autoFilter ref="H2:J5" xr:uid="{00000000-0009-0000-0100-000002000000}"/>
  <tableColumns count="3">
    <tableColumn id="2" xr3:uid="{00000000-0010-0000-0100-000002000000}" name="objectif" totalsRowFunction="sum" dataDxfId="329"/>
    <tableColumn id="3" xr3:uid="{00000000-0010-0000-0100-000003000000}" name="relevé" totalsRowFunction="sum" dataDxfId="328"/>
    <tableColumn id="4" xr3:uid="{00000000-0010-0000-0100-000004000000}" name="Écart" totalsRowFunction="sum" dataDxfId="327" totalsRowDxfId="326">
      <calculatedColumnFormula>I3-H3</calculatedColumnFormula>
    </tableColumn>
  </tableColumns>
  <tableStyleInfo name="Personal monthly budget" showFirstColumn="1" showLastColumn="1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Gifts31015423822238221528" displayName="Gifts31015423822238221528" ref="H2:J6" totalsRowCount="1" headerRowDxfId="325" totalsRowDxfId="324" headerRowCellStyle="Normal">
  <autoFilter ref="H2:J5" xr:uid="{00000000-0009-0000-0100-000003000000}"/>
  <tableColumns count="3">
    <tableColumn id="2" xr3:uid="{00000000-0010-0000-0200-000002000000}" name="objectif" totalsRowFunction="sum" dataDxfId="323"/>
    <tableColumn id="3" xr3:uid="{00000000-0010-0000-0200-000003000000}" name="relevé" totalsRowFunction="sum" dataDxfId="322"/>
    <tableColumn id="4" xr3:uid="{00000000-0010-0000-0200-000004000000}" name="Écart" totalsRowFunction="sum" dataDxfId="321" totalsRowDxfId="320">
      <calculatedColumnFormula>I3-H3</calculatedColumnFormula>
    </tableColumn>
  </tableColumns>
  <tableStyleInfo name="Personal monthly budget" showFirstColumn="1" showLastColumn="1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Gifts31015423822238221529" displayName="Gifts31015423822238221529" ref="H2:J6" totalsRowCount="1" headerRowDxfId="319" totalsRowDxfId="318" headerRowCellStyle="Normal">
  <autoFilter ref="H2:J5" xr:uid="{00000000-0009-0000-0100-000004000000}"/>
  <tableColumns count="3">
    <tableColumn id="2" xr3:uid="{00000000-0010-0000-0300-000002000000}" name="objectif" totalsRowFunction="sum" dataDxfId="317"/>
    <tableColumn id="3" xr3:uid="{00000000-0010-0000-0300-000003000000}" name="relevé" totalsRowFunction="sum" dataDxfId="316"/>
    <tableColumn id="4" xr3:uid="{00000000-0010-0000-0300-000004000000}" name="Écart" totalsRowFunction="sum" dataDxfId="315" totalsRowDxfId="314">
      <calculatedColumnFormula>I3-H3</calculatedColumnFormula>
    </tableColumn>
  </tableColumns>
  <tableStyleInfo name="Personal monthly budget" showFirstColumn="1" showLastColumn="1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Gifts31015423822238221530" displayName="Gifts31015423822238221530" ref="H2:J6" totalsRowCount="1" headerRowDxfId="313" totalsRowDxfId="312" headerRowCellStyle="Normal">
  <autoFilter ref="H2:J5" xr:uid="{00000000-0009-0000-0100-000005000000}"/>
  <tableColumns count="3">
    <tableColumn id="2" xr3:uid="{00000000-0010-0000-0400-000002000000}" name="objectif" totalsRowFunction="sum" dataDxfId="311"/>
    <tableColumn id="3" xr3:uid="{00000000-0010-0000-0400-000003000000}" name="relevé" totalsRowFunction="sum" dataDxfId="310"/>
    <tableColumn id="4" xr3:uid="{00000000-0010-0000-0400-000004000000}" name="Écart" totalsRowFunction="sum" dataDxfId="309" totalsRowDxfId="308">
      <calculatedColumnFormula>I3-H3</calculatedColumnFormula>
    </tableColumn>
  </tableColumns>
  <tableStyleInfo name="Personal monthly budget" showFirstColumn="1" showLastColumn="1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Gifts31015423822238221531" displayName="Gifts31015423822238221531" ref="H2:J6" totalsRowCount="1" headerRowDxfId="307" totalsRowDxfId="306" headerRowCellStyle="Normal">
  <autoFilter ref="H2:J5" xr:uid="{00000000-0009-0000-0100-000006000000}"/>
  <tableColumns count="3">
    <tableColumn id="2" xr3:uid="{00000000-0010-0000-0500-000002000000}" name="objectif" totalsRowFunction="sum" dataDxfId="305"/>
    <tableColumn id="3" xr3:uid="{00000000-0010-0000-0500-000003000000}" name="relevé" totalsRowFunction="sum" dataDxfId="304"/>
    <tableColumn id="4" xr3:uid="{00000000-0010-0000-0500-000004000000}" name="Écart" totalsRowFunction="sum" dataDxfId="303" totalsRowDxfId="302">
      <calculatedColumnFormula>I3-H3</calculatedColumnFormula>
    </tableColumn>
  </tableColumns>
  <tableStyleInfo name="Personal monthly budget" showFirstColumn="1" showLastColumn="1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Gifts31015423822238221532" displayName="Gifts31015423822238221532" ref="H2:J6" totalsRowCount="1" headerRowDxfId="301" totalsRowDxfId="300" headerRowCellStyle="Normal">
  <autoFilter ref="H2:J5" xr:uid="{00000000-0009-0000-0100-000007000000}"/>
  <tableColumns count="3">
    <tableColumn id="2" xr3:uid="{00000000-0010-0000-0600-000002000000}" name="objectif" totalsRowFunction="sum" dataDxfId="299"/>
    <tableColumn id="3" xr3:uid="{00000000-0010-0000-0600-000003000000}" name="relevé" totalsRowFunction="sum" dataDxfId="298"/>
    <tableColumn id="4" xr3:uid="{00000000-0010-0000-0600-000004000000}" name="Écart" totalsRowFunction="sum" dataDxfId="297" totalsRowDxfId="296">
      <calculatedColumnFormula>I3-H3</calculatedColumnFormula>
    </tableColumn>
  </tableColumns>
  <tableStyleInfo name="Personal monthly budget" showFirstColumn="1" showLastColumn="1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Gifts31015423822238221533" displayName="Gifts31015423822238221533" ref="H2:J6" totalsRowCount="1" headerRowDxfId="295" totalsRowDxfId="294" headerRowCellStyle="Normal">
  <autoFilter ref="H2:J5" xr:uid="{00000000-0009-0000-0100-000008000000}"/>
  <tableColumns count="3">
    <tableColumn id="2" xr3:uid="{00000000-0010-0000-0700-000002000000}" name="objectif" totalsRowFunction="sum" dataDxfId="293"/>
    <tableColumn id="3" xr3:uid="{00000000-0010-0000-0700-000003000000}" name="relevé" totalsRowFunction="sum" dataDxfId="292"/>
    <tableColumn id="4" xr3:uid="{00000000-0010-0000-0700-000004000000}" name="Écart" totalsRowFunction="sum" dataDxfId="291" totalsRowDxfId="290">
      <calculatedColumnFormula>I3-H3</calculatedColumnFormula>
    </tableColumn>
  </tableColumns>
  <tableStyleInfo name="Personal monthly budget" showFirstColumn="1" showLastColumn="1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Gifts31015423822238221534" displayName="Gifts31015423822238221534" ref="H2:J6" totalsRowCount="1" headerRowDxfId="289" totalsRowDxfId="288" headerRowCellStyle="Normal">
  <autoFilter ref="H2:J5" xr:uid="{00000000-0009-0000-0100-000009000000}"/>
  <tableColumns count="3">
    <tableColumn id="2" xr3:uid="{00000000-0010-0000-0800-000002000000}" name="objectif" totalsRowFunction="sum" dataDxfId="287"/>
    <tableColumn id="3" xr3:uid="{00000000-0010-0000-0800-000003000000}" name="relevé" totalsRowFunction="sum" dataDxfId="286"/>
    <tableColumn id="4" xr3:uid="{00000000-0010-0000-0800-000004000000}" name="Écart" totalsRowFunction="sum" dataDxfId="285" totalsRowDxfId="284">
      <calculatedColumnFormula>I3-H3</calculatedColumnFormula>
    </tableColumn>
  </tableColumns>
  <tableStyleInfo name="Personal monthly budget"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retrouvetoncap.com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hyperlink" Target="https://retrouvetoncap.com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hyperlink" Target="https://retrouvetoncap.com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hyperlink" Target="https://retrouvetoncap.com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hyperlink" Target="https://retrouvetoncap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retrouvetoncap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retrouvetoncap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retrouvetoncap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retrouvetoncap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s://retrouvetoncap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retrouvetoncap.com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https://retrouvetoncap.com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hyperlink" Target="https://retrouvetonca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N6"/>
  <sheetViews>
    <sheetView workbookViewId="0">
      <selection sqref="A1:N1"/>
    </sheetView>
  </sheetViews>
  <sheetFormatPr baseColWidth="10" defaultRowHeight="15" x14ac:dyDescent="0.25"/>
  <cols>
    <col min="1" max="1" width="24.28515625" bestFit="1" customWidth="1"/>
  </cols>
  <sheetData>
    <row r="1" spans="1:14" ht="18.75" customHeigh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14"/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</row>
    <row r="3" spans="1:14" ht="15.75" customHeight="1" x14ac:dyDescent="0.25">
      <c r="A3" s="15" t="s">
        <v>14</v>
      </c>
      <c r="B3" s="8">
        <f>Janvier!D15</f>
        <v>0</v>
      </c>
      <c r="C3" s="8">
        <f>Février!D15</f>
        <v>0</v>
      </c>
      <c r="D3" s="8">
        <f>Mars!D15</f>
        <v>0</v>
      </c>
      <c r="E3" s="8">
        <f>Avril!D15</f>
        <v>0</v>
      </c>
      <c r="F3" s="8">
        <f>Mai!D15</f>
        <v>0</v>
      </c>
      <c r="G3" s="8">
        <f>Juin!D15</f>
        <v>0</v>
      </c>
      <c r="H3" s="8">
        <f>Juillet!D15</f>
        <v>0</v>
      </c>
      <c r="I3" s="8">
        <f>Août!ID15</f>
        <v>0</v>
      </c>
      <c r="J3" s="8">
        <f>Septembre!D15</f>
        <v>0</v>
      </c>
      <c r="K3" s="8">
        <f>Octobre!D15</f>
        <v>0</v>
      </c>
      <c r="L3" s="8">
        <f>Novembre!D15</f>
        <v>0</v>
      </c>
      <c r="M3" s="8">
        <f>Décembre!D15</f>
        <v>0</v>
      </c>
      <c r="N3" s="8">
        <f>SUM(B3:M3)</f>
        <v>0</v>
      </c>
    </row>
    <row r="4" spans="1:14" ht="15.75" customHeight="1" x14ac:dyDescent="0.25">
      <c r="A4" s="16" t="s">
        <v>15</v>
      </c>
      <c r="B4" s="10">
        <f>Janvier!D115</f>
        <v>0</v>
      </c>
      <c r="C4" s="10">
        <f>Février!D115</f>
        <v>0</v>
      </c>
      <c r="D4" s="10">
        <f>Mars!D115</f>
        <v>0</v>
      </c>
      <c r="E4" s="10">
        <f>Avril!D115</f>
        <v>0</v>
      </c>
      <c r="F4" s="10">
        <f>Mai!D115</f>
        <v>0</v>
      </c>
      <c r="G4" s="10">
        <f>Juin!D115</f>
        <v>0</v>
      </c>
      <c r="H4" s="10">
        <f>Juillet!D115</f>
        <v>0</v>
      </c>
      <c r="I4" s="10">
        <f>Août!D115</f>
        <v>0</v>
      </c>
      <c r="J4" s="10">
        <f>Septembre!D115</f>
        <v>0</v>
      </c>
      <c r="K4" s="10">
        <f>Octobre!D115</f>
        <v>0</v>
      </c>
      <c r="L4" s="10">
        <f>Novembre!D115</f>
        <v>0</v>
      </c>
      <c r="M4" s="10">
        <f>Décembre!D115</f>
        <v>0</v>
      </c>
      <c r="N4" s="10">
        <f>SUM(B4:M4)</f>
        <v>0</v>
      </c>
    </row>
    <row r="5" spans="1:14" ht="15.75" customHeight="1" x14ac:dyDescent="0.25">
      <c r="A5" s="17" t="s">
        <v>16</v>
      </c>
      <c r="B5" s="12">
        <f>Janvier!E3</f>
        <v>0</v>
      </c>
      <c r="C5" s="12">
        <f>Février!E3</f>
        <v>0</v>
      </c>
      <c r="D5" s="12">
        <f>Mars!E3</f>
        <v>0</v>
      </c>
      <c r="E5" s="12">
        <f>Avril!E3</f>
        <v>0</v>
      </c>
      <c r="F5" s="12">
        <f>Mai!E3</f>
        <v>0</v>
      </c>
      <c r="G5" s="12">
        <f>Juin!E3</f>
        <v>0</v>
      </c>
      <c r="H5" s="12">
        <f>Juillet!E3</f>
        <v>0</v>
      </c>
      <c r="I5" s="12">
        <f>Août!E3</f>
        <v>0</v>
      </c>
      <c r="J5" s="12">
        <f>Septembre!E3</f>
        <v>0</v>
      </c>
      <c r="K5" s="12">
        <f>Octobre!E3</f>
        <v>0</v>
      </c>
      <c r="L5" s="12">
        <f>Novembre!E3</f>
        <v>0</v>
      </c>
      <c r="M5" s="12">
        <f>Décembre!E3</f>
        <v>0</v>
      </c>
      <c r="N5" s="12">
        <f>SUM(B5:M5)</f>
        <v>0</v>
      </c>
    </row>
    <row r="6" spans="1:14" ht="15.75" customHeight="1" x14ac:dyDescent="0.25">
      <c r="A6" s="18" t="s">
        <v>17</v>
      </c>
      <c r="B6" s="11">
        <f>Janvier!E130</f>
        <v>0</v>
      </c>
      <c r="C6" s="11">
        <f>Février!E130</f>
        <v>0</v>
      </c>
      <c r="D6" s="11">
        <f>Mars!E130</f>
        <v>0</v>
      </c>
      <c r="E6" s="11">
        <f>Avril!E130</f>
        <v>0</v>
      </c>
      <c r="F6" s="11">
        <f>Mai!E130</f>
        <v>0</v>
      </c>
      <c r="G6" s="11">
        <f>Juin!E130</f>
        <v>0</v>
      </c>
      <c r="H6" s="11">
        <f>Juillet!E130</f>
        <v>0</v>
      </c>
      <c r="I6" s="11">
        <f>Août!E130</f>
        <v>0</v>
      </c>
      <c r="J6" s="11">
        <f>Septembre!E130</f>
        <v>0</v>
      </c>
      <c r="K6" s="11">
        <f>Octobre!E130</f>
        <v>0</v>
      </c>
      <c r="L6" s="11">
        <f>Novembre!E130</f>
        <v>0</v>
      </c>
      <c r="M6" s="11">
        <f>Décembre!E130</f>
        <v>0</v>
      </c>
      <c r="N6" s="19"/>
    </row>
  </sheetData>
  <sheetProtection password="C560" sheet="1"/>
  <mergeCells count="1">
    <mergeCell ref="A1:N1"/>
  </mergeCells>
  <hyperlinks>
    <hyperlink ref="A1" r:id="rId1" xr:uid="{00000000-0004-0000-0000-000000000000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SUBTOTAL(109,Gifts31015423822238221534[objectif])</f>
        <v>0</v>
      </c>
      <c r="I6" s="29">
        <f>SUBTOTAL(109,Gifts31015423822238221534[relevé])</f>
        <v>0</v>
      </c>
      <c r="J6" s="29">
        <f>SUBTOTAL(109,Gifts31015423822238221534[Écart])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87" priority="15" stopIfTrue="1">
      <formula>E9&lt;0</formula>
    </cfRule>
    <cfRule type="expression" dxfId="86" priority="16" stopIfTrue="1">
      <formula>E9&gt;0</formula>
    </cfRule>
  </conditionalFormatting>
  <conditionalFormatting sqref="E20:E30">
    <cfRule type="expression" dxfId="85" priority="17">
      <formula>E20&lt;0</formula>
    </cfRule>
    <cfRule type="expression" dxfId="84" priority="18" stopIfTrue="1">
      <formula>E20&gt;0</formula>
    </cfRule>
  </conditionalFormatting>
  <conditionalFormatting sqref="E33:E43">
    <cfRule type="expression" dxfId="83" priority="13">
      <formula>E33&lt;0</formula>
    </cfRule>
    <cfRule type="expression" dxfId="82" priority="14" stopIfTrue="1">
      <formula>E33&gt;0</formula>
    </cfRule>
  </conditionalFormatting>
  <conditionalFormatting sqref="E46:E56">
    <cfRule type="expression" dxfId="81" priority="11">
      <formula>E46&lt;0</formula>
    </cfRule>
    <cfRule type="expression" dxfId="80" priority="12" stopIfTrue="1">
      <formula>E46&gt;0</formula>
    </cfRule>
  </conditionalFormatting>
  <conditionalFormatting sqref="E59:E69">
    <cfRule type="expression" dxfId="79" priority="9">
      <formula>E59&lt;0</formula>
    </cfRule>
    <cfRule type="expression" dxfId="78" priority="10" stopIfTrue="1">
      <formula>E59&gt;0</formula>
    </cfRule>
  </conditionalFormatting>
  <conditionalFormatting sqref="E75:E85">
    <cfRule type="expression" dxfId="77" priority="7">
      <formula>E75&lt;0</formula>
    </cfRule>
    <cfRule type="expression" dxfId="76" priority="8" stopIfTrue="1">
      <formula>E75&gt;0</formula>
    </cfRule>
  </conditionalFormatting>
  <conditionalFormatting sqref="E88:E98">
    <cfRule type="expression" dxfId="75" priority="5">
      <formula>E88&lt;0</formula>
    </cfRule>
    <cfRule type="expression" dxfId="74" priority="6" stopIfTrue="1">
      <formula>E88&gt;0</formula>
    </cfRule>
  </conditionalFormatting>
  <conditionalFormatting sqref="E101:E115">
    <cfRule type="expression" dxfId="73" priority="1">
      <formula>E101&lt;0</formula>
    </cfRule>
    <cfRule type="expression" dxfId="72" priority="2" stopIfTrue="1">
      <formula>E101&gt;0</formula>
    </cfRule>
  </conditionalFormatting>
  <conditionalFormatting sqref="F84:F94">
    <cfRule type="expression" dxfId="71" priority="3">
      <formula>F84&lt;0</formula>
    </cfRule>
    <cfRule type="expression" dxfId="70" priority="4" stopIfTrue="1">
      <formula>F84&gt;0</formula>
    </cfRule>
  </conditionalFormatting>
  <conditionalFormatting sqref="J3:J5">
    <cfRule type="cellIs" dxfId="69" priority="21" stopIfTrue="1" operator="greaterThan">
      <formula>0</formula>
    </cfRule>
    <cfRule type="cellIs" dxfId="68" priority="22" stopIfTrue="1" operator="lessThan">
      <formula>0</formula>
    </cfRule>
  </conditionalFormatting>
  <conditionalFormatting sqref="J6">
    <cfRule type="cellIs" dxfId="67" priority="19" stopIfTrue="1" operator="greaterThan">
      <formula>0</formula>
    </cfRule>
    <cfRule type="cellIs" dxfId="66" priority="20" stopIfTrue="1" operator="lessThan">
      <formula>0</formula>
    </cfRule>
  </conditionalFormatting>
  <hyperlinks>
    <hyperlink ref="A1" r:id="rId1" xr:uid="{00000000-0004-0000-0900-000000000000}"/>
  </hyperlinks>
  <pageMargins left="0.75" right="0.75" top="1" bottom="1" header="0.5" footer="0.5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24.140625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SUBTOTAL(109,Gifts31015423822238221535[objectif])</f>
        <v>0</v>
      </c>
      <c r="I6" s="29">
        <f>SUBTOTAL(109,Gifts31015423822238221535[relevé])</f>
        <v>0</v>
      </c>
      <c r="J6" s="29">
        <f>SUBTOTAL(109,Gifts31015423822238221535[Écart])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65" priority="17" stopIfTrue="1">
      <formula>E9&lt;0</formula>
    </cfRule>
    <cfRule type="expression" dxfId="64" priority="18" stopIfTrue="1">
      <formula>E9&gt;0</formula>
    </cfRule>
  </conditionalFormatting>
  <conditionalFormatting sqref="E20:E30">
    <cfRule type="expression" dxfId="63" priority="19">
      <formula>E20&lt;0</formula>
    </cfRule>
    <cfRule type="expression" dxfId="62" priority="20" stopIfTrue="1">
      <formula>E20&gt;0</formula>
    </cfRule>
  </conditionalFormatting>
  <conditionalFormatting sqref="E33:E43">
    <cfRule type="expression" dxfId="61" priority="15">
      <formula>E33&lt;0</formula>
    </cfRule>
    <cfRule type="expression" dxfId="60" priority="16" stopIfTrue="1">
      <formula>E33&gt;0</formula>
    </cfRule>
  </conditionalFormatting>
  <conditionalFormatting sqref="E46:E56">
    <cfRule type="expression" dxfId="59" priority="13">
      <formula>E46&lt;0</formula>
    </cfRule>
    <cfRule type="expression" dxfId="58" priority="14" stopIfTrue="1">
      <formula>E46&gt;0</formula>
    </cfRule>
  </conditionalFormatting>
  <conditionalFormatting sqref="E59:E69">
    <cfRule type="expression" dxfId="57" priority="11">
      <formula>E59&lt;0</formula>
    </cfRule>
    <cfRule type="expression" dxfId="56" priority="12" stopIfTrue="1">
      <formula>E59&gt;0</formula>
    </cfRule>
  </conditionalFormatting>
  <conditionalFormatting sqref="E75:E85">
    <cfRule type="expression" dxfId="55" priority="9">
      <formula>E75&lt;0</formula>
    </cfRule>
    <cfRule type="expression" dxfId="54" priority="10" stopIfTrue="1">
      <formula>E75&gt;0</formula>
    </cfRule>
  </conditionalFormatting>
  <conditionalFormatting sqref="E88:E98">
    <cfRule type="expression" dxfId="53" priority="7">
      <formula>E88&lt;0</formula>
    </cfRule>
    <cfRule type="expression" dxfId="52" priority="8" stopIfTrue="1">
      <formula>E88&gt;0</formula>
    </cfRule>
  </conditionalFormatting>
  <conditionalFormatting sqref="E101:E115">
    <cfRule type="expression" dxfId="51" priority="3">
      <formula>E101&lt;0</formula>
    </cfRule>
    <cfRule type="expression" dxfId="50" priority="4" stopIfTrue="1">
      <formula>E101&gt;0</formula>
    </cfRule>
  </conditionalFormatting>
  <conditionalFormatting sqref="F84:F94">
    <cfRule type="expression" dxfId="49" priority="5">
      <formula>F84&lt;0</formula>
    </cfRule>
    <cfRule type="expression" dxfId="48" priority="6" stopIfTrue="1">
      <formula>F84&gt;0</formula>
    </cfRule>
  </conditionalFormatting>
  <conditionalFormatting sqref="J3:J5">
    <cfRule type="cellIs" dxfId="47" priority="23" stopIfTrue="1" operator="greaterThan">
      <formula>0</formula>
    </cfRule>
    <cfRule type="cellIs" dxfId="46" priority="24" stopIfTrue="1" operator="lessThan">
      <formula>0</formula>
    </cfRule>
  </conditionalFormatting>
  <conditionalFormatting sqref="J6">
    <cfRule type="cellIs" dxfId="45" priority="21" stopIfTrue="1" operator="greaterThan">
      <formula>0</formula>
    </cfRule>
    <cfRule type="cellIs" dxfId="44" priority="22" stopIfTrue="1" operator="lessThan">
      <formula>0</formula>
    </cfRule>
  </conditionalFormatting>
  <hyperlinks>
    <hyperlink ref="A1" r:id="rId1" xr:uid="{00000000-0004-0000-0A00-000000000000}"/>
  </hyperlinks>
  <pageMargins left="0.75" right="0.75" top="1" bottom="1" header="0.5" footer="0.5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13">
        <f>C130</f>
        <v>0</v>
      </c>
      <c r="C5" s="28" t="s">
        <v>32</v>
      </c>
      <c r="D5" s="13">
        <f>IFERROR(B5/B2,0)</f>
        <v>0</v>
      </c>
      <c r="E5" s="13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SUBTOTAL(109,Gifts31015423822238221536[objectif])</f>
        <v>0</v>
      </c>
      <c r="I6" s="29">
        <f>SUBTOTAL(109,Gifts31015423822238221536[relevé])</f>
        <v>0</v>
      </c>
      <c r="J6" s="29">
        <f>SUBTOTAL(109,Gifts31015423822238221536[Écart])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43" priority="15" stopIfTrue="1">
      <formula>E9&lt;0</formula>
    </cfRule>
    <cfRule type="expression" dxfId="42" priority="16" stopIfTrue="1">
      <formula>E9&gt;0</formula>
    </cfRule>
  </conditionalFormatting>
  <conditionalFormatting sqref="E20:E30">
    <cfRule type="expression" dxfId="41" priority="17">
      <formula>E20&lt;0</formula>
    </cfRule>
    <cfRule type="expression" dxfId="40" priority="18" stopIfTrue="1">
      <formula>E20&gt;0</formula>
    </cfRule>
  </conditionalFormatting>
  <conditionalFormatting sqref="E33:E43">
    <cfRule type="expression" dxfId="39" priority="13">
      <formula>E33&lt;0</formula>
    </cfRule>
    <cfRule type="expression" dxfId="38" priority="14" stopIfTrue="1">
      <formula>E33&gt;0</formula>
    </cfRule>
  </conditionalFormatting>
  <conditionalFormatting sqref="E46:E56">
    <cfRule type="expression" dxfId="37" priority="11">
      <formula>E46&lt;0</formula>
    </cfRule>
    <cfRule type="expression" dxfId="36" priority="12" stopIfTrue="1">
      <formula>E46&gt;0</formula>
    </cfRule>
  </conditionalFormatting>
  <conditionalFormatting sqref="E59:E69">
    <cfRule type="expression" dxfId="35" priority="9">
      <formula>E59&lt;0</formula>
    </cfRule>
    <cfRule type="expression" dxfId="34" priority="10" stopIfTrue="1">
      <formula>E59&gt;0</formula>
    </cfRule>
  </conditionalFormatting>
  <conditionalFormatting sqref="E75:E85">
    <cfRule type="expression" dxfId="33" priority="7">
      <formula>E75&lt;0</formula>
    </cfRule>
    <cfRule type="expression" dxfId="32" priority="8" stopIfTrue="1">
      <formula>E75&gt;0</formula>
    </cfRule>
  </conditionalFormatting>
  <conditionalFormatting sqref="E88:E98">
    <cfRule type="expression" dxfId="31" priority="5">
      <formula>E88&lt;0</formula>
    </cfRule>
    <cfRule type="expression" dxfId="30" priority="6" stopIfTrue="1">
      <formula>E88&gt;0</formula>
    </cfRule>
  </conditionalFormatting>
  <conditionalFormatting sqref="E101:E115">
    <cfRule type="expression" dxfId="29" priority="1">
      <formula>E101&lt;0</formula>
    </cfRule>
    <cfRule type="expression" dxfId="28" priority="2" stopIfTrue="1">
      <formula>E101&gt;0</formula>
    </cfRule>
  </conditionalFormatting>
  <conditionalFormatting sqref="F84:F94">
    <cfRule type="expression" dxfId="27" priority="3">
      <formula>F84&lt;0</formula>
    </cfRule>
    <cfRule type="expression" dxfId="26" priority="4" stopIfTrue="1">
      <formula>F84&gt;0</formula>
    </cfRule>
  </conditionalFormatting>
  <conditionalFormatting sqref="J3:J5">
    <cfRule type="cellIs" dxfId="25" priority="21" stopIfTrue="1" operator="greaterThan">
      <formula>0</formula>
    </cfRule>
    <cfRule type="cellIs" dxfId="24" priority="22" stopIfTrue="1" operator="lessThan">
      <formula>0</formula>
    </cfRule>
  </conditionalFormatting>
  <conditionalFormatting sqref="J6">
    <cfRule type="cellIs" dxfId="23" priority="19" stopIfTrue="1" operator="greaterThan">
      <formula>0</formula>
    </cfRule>
    <cfRule type="cellIs" dxfId="22" priority="20" stopIfTrue="1" operator="lessThan">
      <formula>0</formula>
    </cfRule>
  </conditionalFormatting>
  <hyperlinks>
    <hyperlink ref="A1" r:id="rId1" xr:uid="{00000000-0004-0000-0B00-000000000000}"/>
  </hyperlinks>
  <pageMargins left="0.75" right="0.75" top="1" bottom="1" header="0.5" footer="0.5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6600"/>
  </sheetPr>
  <dimension ref="A1:J136"/>
  <sheetViews>
    <sheetView tabSelected="1" workbookViewId="0">
      <selection activeCell="C9" sqref="C9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SUBTOTAL(109,Gifts31015423822238221537[objectif])</f>
        <v>0</v>
      </c>
      <c r="I6" s="29">
        <f>SUBTOTAL(109,Gifts31015423822238221537[relevé])</f>
        <v>0</v>
      </c>
      <c r="J6" s="29">
        <f>SUBTOTAL(109,Gifts31015423822238221537[Écart])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21" priority="15" stopIfTrue="1">
      <formula>E9&lt;0</formula>
    </cfRule>
    <cfRule type="expression" dxfId="20" priority="16" stopIfTrue="1">
      <formula>E9&gt;0</formula>
    </cfRule>
  </conditionalFormatting>
  <conditionalFormatting sqref="E20:E30">
    <cfRule type="expression" dxfId="19" priority="17">
      <formula>E20&lt;0</formula>
    </cfRule>
    <cfRule type="expression" dxfId="18" priority="18" stopIfTrue="1">
      <formula>E20&gt;0</formula>
    </cfRule>
  </conditionalFormatting>
  <conditionalFormatting sqref="E33:E43">
    <cfRule type="expression" dxfId="17" priority="13">
      <formula>E33&lt;0</formula>
    </cfRule>
    <cfRule type="expression" dxfId="16" priority="14" stopIfTrue="1">
      <formula>E33&gt;0</formula>
    </cfRule>
  </conditionalFormatting>
  <conditionalFormatting sqref="E46:E56">
    <cfRule type="expression" dxfId="15" priority="11">
      <formula>E46&lt;0</formula>
    </cfRule>
    <cfRule type="expression" dxfId="14" priority="12" stopIfTrue="1">
      <formula>E46&gt;0</formula>
    </cfRule>
  </conditionalFormatting>
  <conditionalFormatting sqref="E59:E69">
    <cfRule type="expression" dxfId="13" priority="9">
      <formula>E59&lt;0</formula>
    </cfRule>
    <cfRule type="expression" dxfId="12" priority="10" stopIfTrue="1">
      <formula>E59&gt;0</formula>
    </cfRule>
  </conditionalFormatting>
  <conditionalFormatting sqref="E75:E85">
    <cfRule type="expression" dxfId="11" priority="7">
      <formula>E75&lt;0</formula>
    </cfRule>
    <cfRule type="expression" dxfId="10" priority="8" stopIfTrue="1">
      <formula>E75&gt;0</formula>
    </cfRule>
  </conditionalFormatting>
  <conditionalFormatting sqref="E88:E98">
    <cfRule type="expression" dxfId="9" priority="5">
      <formula>E88&lt;0</formula>
    </cfRule>
    <cfRule type="expression" dxfId="8" priority="6" stopIfTrue="1">
      <formula>E88&gt;0</formula>
    </cfRule>
  </conditionalFormatting>
  <conditionalFormatting sqref="E101:E115">
    <cfRule type="expression" dxfId="7" priority="1">
      <formula>E101&lt;0</formula>
    </cfRule>
    <cfRule type="expression" dxfId="6" priority="2" stopIfTrue="1">
      <formula>E101&gt;0</formula>
    </cfRule>
  </conditionalFormatting>
  <conditionalFormatting sqref="F84:F94">
    <cfRule type="expression" dxfId="5" priority="3">
      <formula>F84&lt;0</formula>
    </cfRule>
    <cfRule type="expression" dxfId="4" priority="4" stopIfTrue="1">
      <formula>F84&gt;0</formula>
    </cfRule>
  </conditionalFormatting>
  <conditionalFormatting sqref="J3:J5">
    <cfRule type="cellIs" dxfId="3" priority="21" stopIfTrue="1" operator="greaterThan">
      <formula>0</formula>
    </cfRule>
    <cfRule type="cellIs" dxfId="2" priority="22" stopIfTrue="1" operator="lessThan">
      <formula>0</formula>
    </cfRule>
  </conditionalFormatting>
  <conditionalFormatting sqref="J6">
    <cfRule type="cellIs" dxfId="1" priority="19" stopIfTrue="1" operator="greaterThan">
      <formula>0</formula>
    </cfRule>
    <cfRule type="cellIs" dxfId="0" priority="20" stopIfTrue="1" operator="lessThan">
      <formula>0</formula>
    </cfRule>
  </conditionalFormatting>
  <hyperlinks>
    <hyperlink ref="A1" r:id="rId1" xr:uid="{00000000-0004-0000-0C00-000000000000}"/>
  </hyperlinks>
  <pageMargins left="0.75" right="0.75" top="1" bottom="1" header="0.5" footer="0.5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-0.249977111117893"/>
  </sheetPr>
  <dimension ref="A1:O25"/>
  <sheetViews>
    <sheetView workbookViewId="0">
      <selection activeCell="C3" sqref="C3"/>
    </sheetView>
  </sheetViews>
  <sheetFormatPr baseColWidth="10" defaultRowHeight="15" x14ac:dyDescent="0.25"/>
  <cols>
    <col min="1" max="1" width="24.28515625" bestFit="1" customWidth="1"/>
    <col min="2" max="2" width="22" bestFit="1" customWidth="1"/>
  </cols>
  <sheetData>
    <row r="1" spans="1:15" x14ac:dyDescent="0.25">
      <c r="A1" s="14"/>
      <c r="B1" s="14"/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</row>
    <row r="2" spans="1:15" ht="15.75" customHeight="1" x14ac:dyDescent="0.25">
      <c r="A2" s="15" t="s">
        <v>14</v>
      </c>
      <c r="B2" s="44"/>
      <c r="C2" s="8">
        <f>Janvier!D15</f>
        <v>0</v>
      </c>
      <c r="D2" s="8">
        <f>Février!D15</f>
        <v>0</v>
      </c>
      <c r="E2" s="8">
        <f>Mars!D15</f>
        <v>0</v>
      </c>
      <c r="F2" s="8">
        <f>Avril!D15</f>
        <v>0</v>
      </c>
      <c r="G2" s="8">
        <f>Mai!D15</f>
        <v>0</v>
      </c>
      <c r="H2" s="8">
        <f>Juin!D15</f>
        <v>0</v>
      </c>
      <c r="I2" s="8">
        <f>Juillet!D15</f>
        <v>0</v>
      </c>
      <c r="J2" s="8">
        <f>Août!ID15</f>
        <v>0</v>
      </c>
      <c r="K2" s="8">
        <f>Septembre!D15</f>
        <v>0</v>
      </c>
      <c r="L2" s="8">
        <f>Octobre!D15</f>
        <v>0</v>
      </c>
      <c r="M2" s="8">
        <f>Novembre!D15</f>
        <v>0</v>
      </c>
      <c r="N2" s="8">
        <f>Décembre!D15</f>
        <v>0</v>
      </c>
      <c r="O2" s="8">
        <f t="shared" ref="O2:O13" si="0">SUM(C2:N2)</f>
        <v>0</v>
      </c>
    </row>
    <row r="3" spans="1:15" ht="15.75" customHeight="1" x14ac:dyDescent="0.25">
      <c r="A3" s="45" t="s">
        <v>44</v>
      </c>
      <c r="B3" s="14" t="s">
        <v>111</v>
      </c>
      <c r="C3" s="4">
        <f>Janvier!D30</f>
        <v>0</v>
      </c>
      <c r="D3" s="4">
        <f>Février!D30</f>
        <v>0</v>
      </c>
      <c r="E3" s="4">
        <f>Mars!D30</f>
        <v>0</v>
      </c>
      <c r="F3" s="4">
        <f>Avril!D30</f>
        <v>0</v>
      </c>
      <c r="G3" s="4">
        <f>Mai!D30</f>
        <v>0</v>
      </c>
      <c r="H3" s="4">
        <f>Juin!D30</f>
        <v>0</v>
      </c>
      <c r="I3" s="4">
        <f>Juillet!D30</f>
        <v>0</v>
      </c>
      <c r="J3" s="4">
        <f>Août!D30</f>
        <v>0</v>
      </c>
      <c r="K3" s="4">
        <f>Septembre!D30</f>
        <v>0</v>
      </c>
      <c r="L3" s="4">
        <f>Octobre!D30</f>
        <v>0</v>
      </c>
      <c r="M3" s="4">
        <f>Novembre!D30</f>
        <v>0</v>
      </c>
      <c r="N3" s="4">
        <f>Décembre!D30</f>
        <v>0</v>
      </c>
      <c r="O3" s="4">
        <f t="shared" si="0"/>
        <v>0</v>
      </c>
    </row>
    <row r="4" spans="1:15" ht="15.75" customHeight="1" x14ac:dyDescent="0.25">
      <c r="A4" s="45" t="s">
        <v>55</v>
      </c>
      <c r="B4" s="14" t="s">
        <v>112</v>
      </c>
      <c r="C4" s="4">
        <f>Janvier!D43</f>
        <v>0</v>
      </c>
      <c r="D4" s="4">
        <f>Février!D43</f>
        <v>0</v>
      </c>
      <c r="E4" s="4">
        <f>Mars!D43</f>
        <v>0</v>
      </c>
      <c r="F4" s="4">
        <f>Avril!D43</f>
        <v>0</v>
      </c>
      <c r="G4" s="4">
        <f>Mai!D43</f>
        <v>0</v>
      </c>
      <c r="H4" s="4">
        <f>Juin!D43</f>
        <v>0</v>
      </c>
      <c r="I4" s="4">
        <f>Juillet!D43</f>
        <v>0</v>
      </c>
      <c r="J4" s="4">
        <f>Août!D43</f>
        <v>0</v>
      </c>
      <c r="K4" s="4">
        <f>Septembre!D43</f>
        <v>0</v>
      </c>
      <c r="L4" s="4">
        <f>Octobre!D43</f>
        <v>0</v>
      </c>
      <c r="M4" s="4">
        <f>Novembre!D43</f>
        <v>0</v>
      </c>
      <c r="N4" s="4">
        <f>Décembre!D43</f>
        <v>0</v>
      </c>
      <c r="O4" s="4">
        <f t="shared" si="0"/>
        <v>0</v>
      </c>
    </row>
    <row r="5" spans="1:15" ht="15.75" customHeight="1" x14ac:dyDescent="0.25">
      <c r="A5" s="45" t="s">
        <v>63</v>
      </c>
      <c r="B5" s="14" t="s">
        <v>113</v>
      </c>
      <c r="C5" s="4">
        <f>Janvier!D56</f>
        <v>0</v>
      </c>
      <c r="D5" s="4">
        <f>Février!D56</f>
        <v>0</v>
      </c>
      <c r="E5" s="4">
        <f>Mars!D56</f>
        <v>0</v>
      </c>
      <c r="F5" s="4">
        <f>Avril!D56</f>
        <v>0</v>
      </c>
      <c r="G5" s="4">
        <f>Mai!D56</f>
        <v>0</v>
      </c>
      <c r="H5" s="4">
        <f>Juin!D56</f>
        <v>0</v>
      </c>
      <c r="I5" s="4">
        <f>Juillet!D56</f>
        <v>0</v>
      </c>
      <c r="J5" s="4">
        <f>Août!D56</f>
        <v>0</v>
      </c>
      <c r="K5" s="4">
        <f>Septembre!D56</f>
        <v>0</v>
      </c>
      <c r="L5" s="4">
        <f>Octobre!D56</f>
        <v>0</v>
      </c>
      <c r="M5" s="4">
        <f>Novembre!D56</f>
        <v>0</v>
      </c>
      <c r="N5" s="4">
        <f>Décembre!D56</f>
        <v>0</v>
      </c>
      <c r="O5" s="4">
        <f t="shared" si="0"/>
        <v>0</v>
      </c>
    </row>
    <row r="6" spans="1:15" ht="15.75" customHeight="1" x14ac:dyDescent="0.25">
      <c r="A6" s="45" t="s">
        <v>72</v>
      </c>
      <c r="B6" s="14" t="s">
        <v>114</v>
      </c>
      <c r="C6" s="4">
        <f>Janvier!D69</f>
        <v>0</v>
      </c>
      <c r="D6" s="4">
        <f>Février!D69</f>
        <v>0</v>
      </c>
      <c r="E6" s="4">
        <f>Mars!D69</f>
        <v>0</v>
      </c>
      <c r="F6" s="4">
        <f>Avril!D69</f>
        <v>0</v>
      </c>
      <c r="G6" s="4">
        <f>Mai!D69</f>
        <v>0</v>
      </c>
      <c r="H6" s="4">
        <f>Juin!D69</f>
        <v>0</v>
      </c>
      <c r="I6" s="4">
        <f>Juillet!D69</f>
        <v>0</v>
      </c>
      <c r="J6" s="4">
        <f>Août!D69</f>
        <v>0</v>
      </c>
      <c r="K6" s="4">
        <f>Septembre!D69</f>
        <v>0</v>
      </c>
      <c r="L6" s="4">
        <f>Octobre!D69</f>
        <v>0</v>
      </c>
      <c r="M6" s="4">
        <f>Novembre!D69</f>
        <v>0</v>
      </c>
      <c r="N6" s="4">
        <f>Décembre!D69</f>
        <v>0</v>
      </c>
      <c r="O6" s="4">
        <f t="shared" si="0"/>
        <v>0</v>
      </c>
    </row>
    <row r="7" spans="1:15" ht="15.75" customHeight="1" x14ac:dyDescent="0.25">
      <c r="A7" s="46" t="s">
        <v>115</v>
      </c>
      <c r="B7" s="47"/>
      <c r="C7" s="9">
        <f>Janvier!D71</f>
        <v>0</v>
      </c>
      <c r="D7" s="9">
        <f>Février!D71</f>
        <v>0</v>
      </c>
      <c r="E7" s="9">
        <f>Mars!D71</f>
        <v>0</v>
      </c>
      <c r="F7" s="9">
        <f>Avril!D71</f>
        <v>0</v>
      </c>
      <c r="G7" s="9">
        <f>Mai!D71</f>
        <v>0</v>
      </c>
      <c r="H7" s="9">
        <f>Juin!D71</f>
        <v>0</v>
      </c>
      <c r="I7" s="9">
        <f>Juillet!D71</f>
        <v>0</v>
      </c>
      <c r="J7" s="9">
        <f>Août!D71</f>
        <v>0</v>
      </c>
      <c r="K7" s="9">
        <f>Septembre!D71</f>
        <v>0</v>
      </c>
      <c r="L7" s="9">
        <f>Octobre!D71</f>
        <v>0</v>
      </c>
      <c r="M7" s="9">
        <f>Novembre!D71</f>
        <v>0</v>
      </c>
      <c r="N7" s="9">
        <f>Décembre!D71</f>
        <v>0</v>
      </c>
      <c r="O7" s="9">
        <f t="shared" si="0"/>
        <v>0</v>
      </c>
    </row>
    <row r="8" spans="1:15" ht="15.75" customHeight="1" x14ac:dyDescent="0.25">
      <c r="A8" s="45" t="s">
        <v>80</v>
      </c>
      <c r="B8" s="14" t="s">
        <v>81</v>
      </c>
      <c r="C8" s="4">
        <f>Janvier!D85</f>
        <v>0</v>
      </c>
      <c r="D8" s="4">
        <f>Février!D85</f>
        <v>0</v>
      </c>
      <c r="E8" s="4">
        <f>Mars!D85</f>
        <v>0</v>
      </c>
      <c r="F8" s="4">
        <f>Avril!D85</f>
        <v>0</v>
      </c>
      <c r="G8" s="4">
        <f>Mai!D85</f>
        <v>0</v>
      </c>
      <c r="H8" s="4">
        <f>Juin!D85</f>
        <v>0</v>
      </c>
      <c r="I8" s="4">
        <f>Juillet!D85</f>
        <v>0</v>
      </c>
      <c r="J8" s="4">
        <f>Août!D85</f>
        <v>0</v>
      </c>
      <c r="K8" s="4">
        <f>Septembre!D85</f>
        <v>0</v>
      </c>
      <c r="L8" s="4">
        <f>Octobre!D85</f>
        <v>0</v>
      </c>
      <c r="M8" s="4">
        <f>Novembre!D85</f>
        <v>0</v>
      </c>
      <c r="N8" s="4">
        <f>Décembre!D85</f>
        <v>0</v>
      </c>
      <c r="O8" s="4">
        <f t="shared" si="0"/>
        <v>0</v>
      </c>
    </row>
    <row r="9" spans="1:15" ht="15.75" customHeight="1" x14ac:dyDescent="0.25">
      <c r="A9" s="45" t="s">
        <v>84</v>
      </c>
      <c r="B9" s="14" t="s">
        <v>116</v>
      </c>
      <c r="C9" s="4">
        <f>Janvier!D98</f>
        <v>0</v>
      </c>
      <c r="D9" s="4">
        <f>Février!D98</f>
        <v>0</v>
      </c>
      <c r="E9" s="4">
        <f>Mars!D98</f>
        <v>0</v>
      </c>
      <c r="F9" s="4">
        <f>Avril!D98</f>
        <v>0</v>
      </c>
      <c r="G9" s="4">
        <f>Mai!D98</f>
        <v>0</v>
      </c>
      <c r="H9" s="4">
        <f>Juin!D98</f>
        <v>0</v>
      </c>
      <c r="I9" s="4">
        <f>Juillet!D98</f>
        <v>0</v>
      </c>
      <c r="J9" s="4">
        <f>Août!D98</f>
        <v>0</v>
      </c>
      <c r="K9" s="4">
        <f>Septembre!D98</f>
        <v>0</v>
      </c>
      <c r="L9" s="4">
        <f>Octobre!D98</f>
        <v>0</v>
      </c>
      <c r="M9" s="4">
        <f>Novembre!D98</f>
        <v>0</v>
      </c>
      <c r="N9" s="4">
        <f>Décembre!D98</f>
        <v>0</v>
      </c>
      <c r="O9" s="4">
        <f t="shared" si="0"/>
        <v>0</v>
      </c>
    </row>
    <row r="10" spans="1:15" ht="15.75" customHeight="1" x14ac:dyDescent="0.25">
      <c r="A10" s="45" t="s">
        <v>90</v>
      </c>
      <c r="B10" s="14" t="s">
        <v>117</v>
      </c>
      <c r="C10" s="4">
        <f>Janvier!D111</f>
        <v>0</v>
      </c>
      <c r="D10" s="4">
        <f>Février!D111</f>
        <v>0</v>
      </c>
      <c r="E10" s="4">
        <f>Mars!D111</f>
        <v>0</v>
      </c>
      <c r="F10" s="4">
        <f>Avril!D111</f>
        <v>0</v>
      </c>
      <c r="G10" s="4">
        <f>Mai!D111</f>
        <v>0</v>
      </c>
      <c r="H10" s="4">
        <f>Juin!D111</f>
        <v>0</v>
      </c>
      <c r="I10" s="4">
        <f>Juillet!D111</f>
        <v>0</v>
      </c>
      <c r="J10" s="4">
        <f>Août!D111</f>
        <v>0</v>
      </c>
      <c r="K10" s="4">
        <f>Septembre!D111</f>
        <v>0</v>
      </c>
      <c r="L10" s="4">
        <f>Octobre!D111</f>
        <v>0</v>
      </c>
      <c r="M10" s="4">
        <f>Novembre!D111</f>
        <v>0</v>
      </c>
      <c r="N10" s="4">
        <f>Décembre!D111</f>
        <v>0</v>
      </c>
      <c r="O10" s="4">
        <f t="shared" si="0"/>
        <v>0</v>
      </c>
    </row>
    <row r="11" spans="1:15" ht="15.75" customHeight="1" x14ac:dyDescent="0.25">
      <c r="A11" s="46" t="s">
        <v>118</v>
      </c>
      <c r="B11" s="47"/>
      <c r="C11" s="9">
        <f>Janvier!D113</f>
        <v>0</v>
      </c>
      <c r="D11" s="9">
        <f>Février!D113</f>
        <v>0</v>
      </c>
      <c r="E11" s="9">
        <f>Mars!D113</f>
        <v>0</v>
      </c>
      <c r="F11" s="9">
        <f>Avril!D113</f>
        <v>0</v>
      </c>
      <c r="G11" s="9">
        <f>Mai!D113</f>
        <v>0</v>
      </c>
      <c r="H11" s="9">
        <f>Juin!D113</f>
        <v>0</v>
      </c>
      <c r="I11" s="9">
        <f>Juillet!D113</f>
        <v>0</v>
      </c>
      <c r="J11" s="9">
        <f>Août!D113</f>
        <v>0</v>
      </c>
      <c r="K11" s="9">
        <f>Septembre!D113</f>
        <v>0</v>
      </c>
      <c r="L11" s="9">
        <f>Octobre!D113</f>
        <v>0</v>
      </c>
      <c r="M11" s="9">
        <f>Novembre!D113</f>
        <v>0</v>
      </c>
      <c r="N11" s="9">
        <f>Décembre!D113</f>
        <v>0</v>
      </c>
      <c r="O11" s="9">
        <f t="shared" si="0"/>
        <v>0</v>
      </c>
    </row>
    <row r="12" spans="1:15" ht="15.75" customHeight="1" x14ac:dyDescent="0.25">
      <c r="A12" s="46" t="s">
        <v>119</v>
      </c>
      <c r="B12" s="48"/>
      <c r="C12" s="10">
        <f>Janvier!D115</f>
        <v>0</v>
      </c>
      <c r="D12" s="10">
        <f>Février!D115</f>
        <v>0</v>
      </c>
      <c r="E12" s="10">
        <f>Mars!D115</f>
        <v>0</v>
      </c>
      <c r="F12" s="10">
        <f>Avril!D115</f>
        <v>0</v>
      </c>
      <c r="G12" s="10">
        <f>Mai!D115</f>
        <v>0</v>
      </c>
      <c r="H12" s="10">
        <f>Juin!D115</f>
        <v>0</v>
      </c>
      <c r="I12" s="10">
        <f>Juillet!D115</f>
        <v>0</v>
      </c>
      <c r="J12" s="10">
        <f>Août!D115</f>
        <v>0</v>
      </c>
      <c r="K12" s="10">
        <f>Septembre!D115</f>
        <v>0</v>
      </c>
      <c r="L12" s="10">
        <f>Octobre!D115</f>
        <v>0</v>
      </c>
      <c r="M12" s="10">
        <f>Novembre!D115</f>
        <v>0</v>
      </c>
      <c r="N12" s="10">
        <f>Décembre!D115</f>
        <v>0</v>
      </c>
      <c r="O12" s="10">
        <f t="shared" si="0"/>
        <v>0</v>
      </c>
    </row>
    <row r="13" spans="1:15" ht="15.75" customHeight="1" x14ac:dyDescent="0.25">
      <c r="A13" s="49" t="s">
        <v>120</v>
      </c>
      <c r="B13" s="14" t="s">
        <v>121</v>
      </c>
      <c r="C13" s="4">
        <f>Janvier!E3</f>
        <v>0</v>
      </c>
      <c r="D13" s="4">
        <f>Février!E3</f>
        <v>0</v>
      </c>
      <c r="E13" s="4">
        <f>Mars!E3</f>
        <v>0</v>
      </c>
      <c r="F13" s="4">
        <f>Avril!E3</f>
        <v>0</v>
      </c>
      <c r="G13" s="4">
        <f>Mai!E3</f>
        <v>0</v>
      </c>
      <c r="H13" s="4">
        <f>Juin!E3</f>
        <v>0</v>
      </c>
      <c r="I13" s="4">
        <f>Juillet!E3</f>
        <v>0</v>
      </c>
      <c r="J13" s="4">
        <f>Août!E3</f>
        <v>0</v>
      </c>
      <c r="K13" s="4">
        <f>Septembre!E3</f>
        <v>0</v>
      </c>
      <c r="L13" s="4">
        <f>Octobre!E3</f>
        <v>0</v>
      </c>
      <c r="M13" s="4">
        <f>Novembre!E3</f>
        <v>0</v>
      </c>
      <c r="N13" s="4">
        <f>Décembre!E3</f>
        <v>0</v>
      </c>
      <c r="O13" s="4">
        <f t="shared" si="0"/>
        <v>0</v>
      </c>
    </row>
    <row r="14" spans="1:15" x14ac:dyDescent="0.25">
      <c r="A14" s="14"/>
      <c r="B14" s="14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5.75" customHeight="1" x14ac:dyDescent="0.25">
      <c r="A15" s="18" t="s">
        <v>98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25">
      <c r="A16" s="33" t="s">
        <v>103</v>
      </c>
      <c r="B16" s="14"/>
      <c r="C16" s="4">
        <f>Janvier!E121</f>
        <v>0</v>
      </c>
      <c r="D16" s="4">
        <f>Février!E121</f>
        <v>0</v>
      </c>
      <c r="E16" s="4">
        <f>Mars!E121</f>
        <v>0</v>
      </c>
      <c r="F16" s="4">
        <f>Avril!E121</f>
        <v>0</v>
      </c>
      <c r="G16" s="4">
        <f>Mai!E121</f>
        <v>0</v>
      </c>
      <c r="H16" s="4">
        <f>Juin!E121</f>
        <v>0</v>
      </c>
      <c r="I16" s="4">
        <f>Juillet!E121</f>
        <v>0</v>
      </c>
      <c r="J16" s="4">
        <f>Août!E121</f>
        <v>0</v>
      </c>
      <c r="K16" s="4">
        <f>Septembre!E121</f>
        <v>0</v>
      </c>
      <c r="L16" s="4">
        <f>Octobre!E121</f>
        <v>0</v>
      </c>
      <c r="M16" s="4">
        <f>Novembre!E121</f>
        <v>0</v>
      </c>
      <c r="N16" s="4">
        <f>Décembre!E121</f>
        <v>0</v>
      </c>
      <c r="O16" s="14"/>
    </row>
    <row r="17" spans="1:15" x14ac:dyDescent="0.25">
      <c r="A17" s="33" t="s">
        <v>104</v>
      </c>
      <c r="B17" s="14"/>
      <c r="C17" s="4">
        <f>Janvier!E122</f>
        <v>0</v>
      </c>
      <c r="D17" s="4">
        <f>Février!E122</f>
        <v>0</v>
      </c>
      <c r="E17" s="4">
        <f>Mars!E122</f>
        <v>0</v>
      </c>
      <c r="F17" s="4">
        <f>Avril!E122</f>
        <v>0</v>
      </c>
      <c r="G17" s="4">
        <f>Mai!E122</f>
        <v>0</v>
      </c>
      <c r="H17" s="4">
        <f>Juin!E122</f>
        <v>0</v>
      </c>
      <c r="I17" s="4">
        <f>Juillet!E122</f>
        <v>0</v>
      </c>
      <c r="J17" s="4">
        <f>Août!E122</f>
        <v>0</v>
      </c>
      <c r="K17" s="4">
        <f>Septembre!E122</f>
        <v>0</v>
      </c>
      <c r="L17" s="4">
        <f>Octobre!E122</f>
        <v>0</v>
      </c>
      <c r="M17" s="4">
        <f>Novembre!E122</f>
        <v>0</v>
      </c>
      <c r="N17" s="4">
        <f>Décembre!E122</f>
        <v>0</v>
      </c>
      <c r="O17" s="14"/>
    </row>
    <row r="18" spans="1:15" x14ac:dyDescent="0.25">
      <c r="A18" s="33" t="s">
        <v>105</v>
      </c>
      <c r="B18" s="14"/>
      <c r="C18" s="4">
        <f>Janvier!E123</f>
        <v>0</v>
      </c>
      <c r="D18" s="4">
        <f>Février!E123</f>
        <v>0</v>
      </c>
      <c r="E18" s="4">
        <f>Mars!E123</f>
        <v>0</v>
      </c>
      <c r="F18" s="4">
        <f>Avril!E123</f>
        <v>0</v>
      </c>
      <c r="G18" s="4">
        <f>Mai!E123</f>
        <v>0</v>
      </c>
      <c r="H18" s="4">
        <f>Juin!E123</f>
        <v>0</v>
      </c>
      <c r="I18" s="4">
        <f>Juillet!E123</f>
        <v>0</v>
      </c>
      <c r="J18" s="4">
        <f>Août!E123</f>
        <v>0</v>
      </c>
      <c r="K18" s="4">
        <f>Septembre!E123</f>
        <v>0</v>
      </c>
      <c r="L18" s="4">
        <f>Octobre!E123</f>
        <v>0</v>
      </c>
      <c r="M18" s="4">
        <f>Novembre!E123</f>
        <v>0</v>
      </c>
      <c r="N18" s="4">
        <f>Décembre!E123</f>
        <v>0</v>
      </c>
      <c r="O18" s="14"/>
    </row>
    <row r="19" spans="1:15" x14ac:dyDescent="0.25">
      <c r="A19" s="33" t="s">
        <v>106</v>
      </c>
      <c r="B19" s="14"/>
      <c r="C19" s="4">
        <f>Janvier!E124</f>
        <v>0</v>
      </c>
      <c r="D19" s="4">
        <f>Février!E124</f>
        <v>0</v>
      </c>
      <c r="E19" s="4">
        <f>Mars!E124</f>
        <v>0</v>
      </c>
      <c r="F19" s="4">
        <f>Avril!E124</f>
        <v>0</v>
      </c>
      <c r="G19" s="4">
        <f>Mai!E124</f>
        <v>0</v>
      </c>
      <c r="H19" s="4">
        <f>Juin!E124</f>
        <v>0</v>
      </c>
      <c r="I19" s="4">
        <f>Juillet!E124</f>
        <v>0</v>
      </c>
      <c r="J19" s="4">
        <f>Août!E124</f>
        <v>0</v>
      </c>
      <c r="K19" s="4">
        <f>Septembre!E124</f>
        <v>0</v>
      </c>
      <c r="L19" s="4">
        <f>Octobre!E124</f>
        <v>0</v>
      </c>
      <c r="M19" s="4">
        <f>Novembre!E124</f>
        <v>0</v>
      </c>
      <c r="N19" s="4">
        <f>Décembre!E124</f>
        <v>0</v>
      </c>
      <c r="O19" s="14"/>
    </row>
    <row r="20" spans="1:15" x14ac:dyDescent="0.25">
      <c r="A20" s="33" t="s">
        <v>89</v>
      </c>
      <c r="B20" s="14"/>
      <c r="C20" s="4">
        <f>Janvier!E125</f>
        <v>0</v>
      </c>
      <c r="D20" s="4">
        <f>Février!E125</f>
        <v>0</v>
      </c>
      <c r="E20" s="4">
        <f>Mars!E125</f>
        <v>0</v>
      </c>
      <c r="F20" s="4">
        <f>Avril!E125</f>
        <v>0</v>
      </c>
      <c r="G20" s="4">
        <f>Mai!E125</f>
        <v>0</v>
      </c>
      <c r="H20" s="4">
        <f>Juin!E125</f>
        <v>0</v>
      </c>
      <c r="I20" s="4">
        <f>Juillet!E125</f>
        <v>0</v>
      </c>
      <c r="J20" s="4">
        <f>Août!E125</f>
        <v>0</v>
      </c>
      <c r="K20" s="4">
        <f>Septembre!E125</f>
        <v>0</v>
      </c>
      <c r="L20" s="4">
        <f>Octobre!E125</f>
        <v>0</v>
      </c>
      <c r="M20" s="4">
        <f>Novembre!E125</f>
        <v>0</v>
      </c>
      <c r="N20" s="4">
        <f>Décembre!E125</f>
        <v>0</v>
      </c>
      <c r="O20" s="14"/>
    </row>
    <row r="21" spans="1:15" x14ac:dyDescent="0.25">
      <c r="A21" s="33" t="s">
        <v>88</v>
      </c>
      <c r="B21" s="14"/>
      <c r="C21" s="4">
        <f>Janvier!E126</f>
        <v>0</v>
      </c>
      <c r="D21" s="4">
        <f>Février!E126</f>
        <v>0</v>
      </c>
      <c r="E21" s="4">
        <f>Mars!E126</f>
        <v>0</v>
      </c>
      <c r="F21" s="4">
        <f>Avril!E126</f>
        <v>0</v>
      </c>
      <c r="G21" s="4">
        <f>Mai!E126</f>
        <v>0</v>
      </c>
      <c r="H21" s="4">
        <f>Juin!E126</f>
        <v>0</v>
      </c>
      <c r="I21" s="4">
        <f>Juillet!E126</f>
        <v>0</v>
      </c>
      <c r="J21" s="4">
        <f>Août!E126</f>
        <v>0</v>
      </c>
      <c r="K21" s="4">
        <f>Septembre!E126</f>
        <v>0</v>
      </c>
      <c r="L21" s="4">
        <f>Octobre!E126</f>
        <v>0</v>
      </c>
      <c r="M21" s="4">
        <f>Novembre!E126</f>
        <v>0</v>
      </c>
      <c r="N21" s="4">
        <f>Décembre!E126</f>
        <v>0</v>
      </c>
      <c r="O21" s="14"/>
    </row>
    <row r="22" spans="1:15" x14ac:dyDescent="0.25">
      <c r="A22" s="33" t="s">
        <v>107</v>
      </c>
      <c r="B22" s="14"/>
      <c r="C22" s="4">
        <f>Janvier!E127</f>
        <v>0</v>
      </c>
      <c r="D22" s="4">
        <f>Février!E127</f>
        <v>0</v>
      </c>
      <c r="E22" s="4">
        <f>Mars!E127</f>
        <v>0</v>
      </c>
      <c r="F22" s="4">
        <f>Avril!E127</f>
        <v>0</v>
      </c>
      <c r="G22" s="4">
        <f>Mai!E127</f>
        <v>0</v>
      </c>
      <c r="H22" s="4">
        <f>Juin!E127</f>
        <v>0</v>
      </c>
      <c r="I22" s="4">
        <f>Juillet!E127</f>
        <v>0</v>
      </c>
      <c r="J22" s="4">
        <f>Août!E127</f>
        <v>0</v>
      </c>
      <c r="K22" s="4">
        <f>Septembre!E127</f>
        <v>0</v>
      </c>
      <c r="L22" s="4">
        <f>Octobre!E127</f>
        <v>0</v>
      </c>
      <c r="M22" s="4">
        <f>Novembre!E127</f>
        <v>0</v>
      </c>
      <c r="N22" s="4">
        <f>Décembre!E127</f>
        <v>0</v>
      </c>
      <c r="O22" s="14"/>
    </row>
    <row r="23" spans="1:15" x14ac:dyDescent="0.25">
      <c r="A23" s="14"/>
      <c r="B23" s="14"/>
      <c r="C23" s="4">
        <f>Janvier!E128</f>
        <v>0</v>
      </c>
      <c r="D23" s="4">
        <f>Février!E128</f>
        <v>0</v>
      </c>
      <c r="E23" s="4">
        <f>Mars!E128</f>
        <v>0</v>
      </c>
      <c r="F23" s="4">
        <f>Avril!E128</f>
        <v>0</v>
      </c>
      <c r="G23" s="4">
        <f>Mai!E128</f>
        <v>0</v>
      </c>
      <c r="H23" s="4">
        <f>Juin!E128</f>
        <v>0</v>
      </c>
      <c r="I23" s="4">
        <f>Juillet!E128</f>
        <v>0</v>
      </c>
      <c r="J23" s="4">
        <f>Août!E128</f>
        <v>0</v>
      </c>
      <c r="K23" s="4">
        <f>Septembre!E128</f>
        <v>0</v>
      </c>
      <c r="L23" s="4">
        <f>Octobre!E128</f>
        <v>0</v>
      </c>
      <c r="M23" s="4">
        <f>Novembre!E128</f>
        <v>0</v>
      </c>
      <c r="N23" s="4">
        <f>Décembre!E128</f>
        <v>0</v>
      </c>
      <c r="O23" s="14"/>
    </row>
    <row r="24" spans="1:15" x14ac:dyDescent="0.25">
      <c r="A24" s="14"/>
      <c r="B24" s="14"/>
      <c r="C24" s="4">
        <f>Janvier!E129</f>
        <v>0</v>
      </c>
      <c r="D24" s="4">
        <f>Février!E129</f>
        <v>0</v>
      </c>
      <c r="E24" s="4">
        <f>Mars!E129</f>
        <v>0</v>
      </c>
      <c r="F24" s="4">
        <f>Avril!E129</f>
        <v>0</v>
      </c>
      <c r="G24" s="4">
        <f>Mai!E129</f>
        <v>0</v>
      </c>
      <c r="H24" s="4">
        <f>Juin!E129</f>
        <v>0</v>
      </c>
      <c r="I24" s="4">
        <f>Juillet!E129</f>
        <v>0</v>
      </c>
      <c r="J24" s="4">
        <f>Août!E129</f>
        <v>0</v>
      </c>
      <c r="K24" s="4">
        <f>Septembre!E129</f>
        <v>0</v>
      </c>
      <c r="L24" s="4">
        <f>Octobre!E129</f>
        <v>0</v>
      </c>
      <c r="M24" s="4">
        <f>Novembre!E129</f>
        <v>0</v>
      </c>
      <c r="N24" s="4">
        <f>Décembre!E129</f>
        <v>0</v>
      </c>
      <c r="O24" s="14"/>
    </row>
    <row r="25" spans="1:15" ht="15.75" customHeight="1" x14ac:dyDescent="0.25">
      <c r="A25" s="18" t="s">
        <v>98</v>
      </c>
      <c r="B25" s="50" t="s">
        <v>122</v>
      </c>
      <c r="C25" s="11">
        <f>Janvier!E130</f>
        <v>0</v>
      </c>
      <c r="D25" s="11">
        <f>Février!E130</f>
        <v>0</v>
      </c>
      <c r="E25" s="11">
        <f>Mars!E130</f>
        <v>0</v>
      </c>
      <c r="F25" s="11">
        <f>Avril!E130</f>
        <v>0</v>
      </c>
      <c r="G25" s="11">
        <f>Mai!E130</f>
        <v>0</v>
      </c>
      <c r="H25" s="11">
        <f>Juin!E130</f>
        <v>0</v>
      </c>
      <c r="I25" s="11">
        <f>Juillet!E130</f>
        <v>0</v>
      </c>
      <c r="J25" s="11">
        <f>Août!E130</f>
        <v>0</v>
      </c>
      <c r="K25" s="11">
        <f>Septembre!E130</f>
        <v>0</v>
      </c>
      <c r="L25" s="11">
        <f>Octobre!E130</f>
        <v>0</v>
      </c>
      <c r="M25" s="11">
        <f>Novembre!E130</f>
        <v>0</v>
      </c>
      <c r="N25" s="11">
        <f>Décembre!E130</f>
        <v>0</v>
      </c>
      <c r="O25" s="19"/>
    </row>
  </sheetData>
  <sheetProtection password="C560" sheet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</sheetPr>
  <dimension ref="A1:C13"/>
  <sheetViews>
    <sheetView workbookViewId="0">
      <selection activeCell="D29" sqref="D29"/>
    </sheetView>
  </sheetViews>
  <sheetFormatPr baseColWidth="10" defaultRowHeight="15" x14ac:dyDescent="0.25"/>
  <cols>
    <col min="3" max="3" width="132.28515625" customWidth="1"/>
  </cols>
  <sheetData>
    <row r="1" spans="1:3" x14ac:dyDescent="0.25">
      <c r="A1" s="51" t="s">
        <v>123</v>
      </c>
      <c r="B1" s="51" t="s">
        <v>124</v>
      </c>
      <c r="C1" s="14"/>
    </row>
    <row r="2" spans="1:3" x14ac:dyDescent="0.25">
      <c r="A2" s="14" t="s">
        <v>1</v>
      </c>
      <c r="B2" s="14" t="s">
        <v>125</v>
      </c>
      <c r="C2">
        <f>Janvier!B132</f>
        <v>0</v>
      </c>
    </row>
    <row r="3" spans="1:3" x14ac:dyDescent="0.25">
      <c r="A3" s="14" t="s">
        <v>2</v>
      </c>
      <c r="B3" s="14" t="s">
        <v>125</v>
      </c>
      <c r="C3">
        <f>Février!B132</f>
        <v>0</v>
      </c>
    </row>
    <row r="4" spans="1:3" x14ac:dyDescent="0.25">
      <c r="A4" s="14" t="s">
        <v>3</v>
      </c>
      <c r="B4" s="14" t="s">
        <v>125</v>
      </c>
      <c r="C4">
        <f>Mars!B132</f>
        <v>0</v>
      </c>
    </row>
    <row r="5" spans="1:3" x14ac:dyDescent="0.25">
      <c r="A5" s="14" t="s">
        <v>4</v>
      </c>
      <c r="B5" s="14" t="s">
        <v>125</v>
      </c>
      <c r="C5">
        <f>Avril!B132</f>
        <v>0</v>
      </c>
    </row>
    <row r="6" spans="1:3" x14ac:dyDescent="0.25">
      <c r="A6" s="14" t="s">
        <v>5</v>
      </c>
      <c r="B6" s="14" t="s">
        <v>125</v>
      </c>
      <c r="C6">
        <f>Mai!B132</f>
        <v>0</v>
      </c>
    </row>
    <row r="7" spans="1:3" x14ac:dyDescent="0.25">
      <c r="A7" s="14" t="s">
        <v>6</v>
      </c>
      <c r="B7" s="14" t="s">
        <v>125</v>
      </c>
      <c r="C7">
        <f>Juin!B132</f>
        <v>0</v>
      </c>
    </row>
    <row r="8" spans="1:3" x14ac:dyDescent="0.25">
      <c r="A8" s="14" t="s">
        <v>7</v>
      </c>
      <c r="B8" s="14" t="s">
        <v>125</v>
      </c>
      <c r="C8">
        <f>Juillet!B132</f>
        <v>0</v>
      </c>
    </row>
    <row r="9" spans="1:3" x14ac:dyDescent="0.25">
      <c r="A9" s="14" t="s">
        <v>8</v>
      </c>
      <c r="B9" s="14" t="s">
        <v>125</v>
      </c>
      <c r="C9">
        <f>Août!B132</f>
        <v>0</v>
      </c>
    </row>
    <row r="10" spans="1:3" x14ac:dyDescent="0.25">
      <c r="A10" s="14" t="s">
        <v>9</v>
      </c>
      <c r="B10" s="14" t="s">
        <v>125</v>
      </c>
      <c r="C10">
        <f>Septembre!B132</f>
        <v>0</v>
      </c>
    </row>
    <row r="11" spans="1:3" x14ac:dyDescent="0.25">
      <c r="A11" s="14" t="s">
        <v>10</v>
      </c>
      <c r="B11" s="14" t="s">
        <v>125</v>
      </c>
      <c r="C11">
        <f>Octobre!B132</f>
        <v>0</v>
      </c>
    </row>
    <row r="12" spans="1:3" x14ac:dyDescent="0.25">
      <c r="A12" s="14" t="s">
        <v>11</v>
      </c>
      <c r="B12" s="14" t="s">
        <v>125</v>
      </c>
      <c r="C12">
        <f>Novembre!B132</f>
        <v>0</v>
      </c>
    </row>
    <row r="13" spans="1:3" x14ac:dyDescent="0.25">
      <c r="A13" s="14" t="s">
        <v>12</v>
      </c>
      <c r="B13" s="14" t="s">
        <v>125</v>
      </c>
      <c r="C13">
        <f>Décembre!B132</f>
        <v>0</v>
      </c>
    </row>
  </sheetData>
  <sheetProtection password="C560"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00"/>
  </sheetPr>
  <dimension ref="A1:J136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SUBTOTAL(109,Gifts310154238222382215[objectif])</f>
        <v>0</v>
      </c>
      <c r="I6" s="29">
        <f>SUBTOTAL(109,Gifts310154238222382215[relevé])</f>
        <v>0</v>
      </c>
      <c r="J6" s="29">
        <f>SUBTOTAL(109,Gifts310154238222382215[Écart])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6:E136"/>
    <mergeCell ref="A132:A135"/>
    <mergeCell ref="B132:E135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263" priority="17" stopIfTrue="1">
      <formula>E9&lt;0</formula>
    </cfRule>
    <cfRule type="expression" dxfId="262" priority="18" stopIfTrue="1">
      <formula>E9&gt;0</formula>
    </cfRule>
  </conditionalFormatting>
  <conditionalFormatting sqref="E20:E30">
    <cfRule type="expression" dxfId="261" priority="19">
      <formula>E20&lt;0</formula>
    </cfRule>
    <cfRule type="expression" dxfId="260" priority="20" stopIfTrue="1">
      <formula>E20&gt;0</formula>
    </cfRule>
  </conditionalFormatting>
  <conditionalFormatting sqref="E33:E43">
    <cfRule type="expression" dxfId="259" priority="15">
      <formula>E33&lt;0</formula>
    </cfRule>
    <cfRule type="expression" dxfId="258" priority="16" stopIfTrue="1">
      <formula>E33&gt;0</formula>
    </cfRule>
  </conditionalFormatting>
  <conditionalFormatting sqref="E46:E56">
    <cfRule type="expression" dxfId="257" priority="13">
      <formula>E46&lt;0</formula>
    </cfRule>
    <cfRule type="expression" dxfId="256" priority="14" stopIfTrue="1">
      <formula>E46&gt;0</formula>
    </cfRule>
  </conditionalFormatting>
  <conditionalFormatting sqref="E59:E69">
    <cfRule type="expression" dxfId="255" priority="11">
      <formula>E59&lt;0</formula>
    </cfRule>
    <cfRule type="expression" dxfId="254" priority="12" stopIfTrue="1">
      <formula>E59&gt;0</formula>
    </cfRule>
  </conditionalFormatting>
  <conditionalFormatting sqref="E75:E85">
    <cfRule type="expression" dxfId="253" priority="9">
      <formula>E75&lt;0</formula>
    </cfRule>
    <cfRule type="expression" dxfId="252" priority="10" stopIfTrue="1">
      <formula>E75&gt;0</formula>
    </cfRule>
  </conditionalFormatting>
  <conditionalFormatting sqref="E88:E98">
    <cfRule type="expression" dxfId="251" priority="7">
      <formula>E88&lt;0</formula>
    </cfRule>
    <cfRule type="expression" dxfId="250" priority="8" stopIfTrue="1">
      <formula>E88&gt;0</formula>
    </cfRule>
  </conditionalFormatting>
  <conditionalFormatting sqref="E101:E115">
    <cfRule type="expression" dxfId="249" priority="3">
      <formula>E101&lt;0</formula>
    </cfRule>
    <cfRule type="expression" dxfId="248" priority="4" stopIfTrue="1">
      <formula>E101&gt;0</formula>
    </cfRule>
  </conditionalFormatting>
  <conditionalFormatting sqref="F84:F94">
    <cfRule type="expression" dxfId="247" priority="5">
      <formula>F84&lt;0</formula>
    </cfRule>
    <cfRule type="expression" dxfId="246" priority="6" stopIfTrue="1">
      <formula>F84&gt;0</formula>
    </cfRule>
  </conditionalFormatting>
  <conditionalFormatting sqref="J3:J5">
    <cfRule type="cellIs" dxfId="245" priority="23" stopIfTrue="1" operator="greaterThan">
      <formula>0</formula>
    </cfRule>
    <cfRule type="cellIs" dxfId="244" priority="24" stopIfTrue="1" operator="lessThan">
      <formula>0</formula>
    </cfRule>
  </conditionalFormatting>
  <conditionalFormatting sqref="J6">
    <cfRule type="cellIs" dxfId="243" priority="21" stopIfTrue="1" operator="greaterThan">
      <formula>0</formula>
    </cfRule>
    <cfRule type="cellIs" dxfId="242" priority="22" stopIfTrue="1" operator="lessThan">
      <formula>0</formula>
    </cfRule>
  </conditionalFormatting>
  <hyperlinks>
    <hyperlink ref="A1" r:id="rId1" xr:uid="{00000000-0004-0000-0100-000000000000}"/>
  </hyperlinks>
  <pageMargins left="0.75" right="0.75" top="1" bottom="1" header="0.5" footer="0.5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SUBTOTAL(109,Gifts31015423822238221527[objectif])</f>
        <v>0</v>
      </c>
      <c r="I6" s="29">
        <f>SUBTOTAL(109,Gifts31015423822238221527[relevé])</f>
        <v>0</v>
      </c>
      <c r="J6" s="29">
        <f>SUBTOTAL(109,Gifts31015423822238221527[Écart])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241" priority="15" stopIfTrue="1">
      <formula>E9&lt;0</formula>
    </cfRule>
    <cfRule type="expression" dxfId="240" priority="16" stopIfTrue="1">
      <formula>E9&gt;0</formula>
    </cfRule>
  </conditionalFormatting>
  <conditionalFormatting sqref="E20:E30">
    <cfRule type="expression" dxfId="239" priority="17">
      <formula>E20&lt;0</formula>
    </cfRule>
    <cfRule type="expression" dxfId="238" priority="18" stopIfTrue="1">
      <formula>E20&gt;0</formula>
    </cfRule>
  </conditionalFormatting>
  <conditionalFormatting sqref="E33:E43">
    <cfRule type="expression" dxfId="237" priority="13">
      <formula>E33&lt;0</formula>
    </cfRule>
    <cfRule type="expression" dxfId="236" priority="14" stopIfTrue="1">
      <formula>E33&gt;0</formula>
    </cfRule>
  </conditionalFormatting>
  <conditionalFormatting sqref="E46:E56">
    <cfRule type="expression" dxfId="235" priority="11">
      <formula>E46&lt;0</formula>
    </cfRule>
    <cfRule type="expression" dxfId="234" priority="12" stopIfTrue="1">
      <formula>E46&gt;0</formula>
    </cfRule>
  </conditionalFormatting>
  <conditionalFormatting sqref="E59:E69">
    <cfRule type="expression" dxfId="233" priority="9">
      <formula>E59&lt;0</formula>
    </cfRule>
    <cfRule type="expression" dxfId="232" priority="10" stopIfTrue="1">
      <formula>E59&gt;0</formula>
    </cfRule>
  </conditionalFormatting>
  <conditionalFormatting sqref="E75:E85">
    <cfRule type="expression" dxfId="231" priority="7">
      <formula>E75&lt;0</formula>
    </cfRule>
    <cfRule type="expression" dxfId="230" priority="8" stopIfTrue="1">
      <formula>E75&gt;0</formula>
    </cfRule>
  </conditionalFormatting>
  <conditionalFormatting sqref="E88:E98">
    <cfRule type="expression" dxfId="229" priority="5">
      <formula>E88&lt;0</formula>
    </cfRule>
    <cfRule type="expression" dxfId="228" priority="6" stopIfTrue="1">
      <formula>E88&gt;0</formula>
    </cfRule>
  </conditionalFormatting>
  <conditionalFormatting sqref="E101:E115">
    <cfRule type="expression" dxfId="227" priority="1">
      <formula>E101&lt;0</formula>
    </cfRule>
    <cfRule type="expression" dxfId="226" priority="2" stopIfTrue="1">
      <formula>E101&gt;0</formula>
    </cfRule>
  </conditionalFormatting>
  <conditionalFormatting sqref="F84:F94">
    <cfRule type="expression" dxfId="225" priority="3">
      <formula>F84&lt;0</formula>
    </cfRule>
    <cfRule type="expression" dxfId="224" priority="4" stopIfTrue="1">
      <formula>F84&gt;0</formula>
    </cfRule>
  </conditionalFormatting>
  <conditionalFormatting sqref="J3:J5">
    <cfRule type="cellIs" dxfId="223" priority="21" stopIfTrue="1" operator="greaterThan">
      <formula>0</formula>
    </cfRule>
    <cfRule type="cellIs" dxfId="222" priority="22" stopIfTrue="1" operator="lessThan">
      <formula>0</formula>
    </cfRule>
  </conditionalFormatting>
  <conditionalFormatting sqref="J6">
    <cfRule type="cellIs" dxfId="221" priority="19" stopIfTrue="1" operator="greaterThan">
      <formula>0</formula>
    </cfRule>
    <cfRule type="cellIs" dxfId="220" priority="20" stopIfTrue="1" operator="lessThan">
      <formula>0</formula>
    </cfRule>
  </conditionalFormatting>
  <hyperlinks>
    <hyperlink ref="A1" r:id="rId1" xr:uid="{00000000-0004-0000-0200-000000000000}"/>
  </hyperlinks>
  <pageMargins left="0.75" right="0.75" top="1" bottom="1" header="0.5" footer="0.5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SUBTOTAL(109,Gifts31015423822238221528[objectif])</f>
        <v>0</v>
      </c>
      <c r="I6" s="29">
        <f>SUBTOTAL(109,Gifts31015423822238221528[relevé])</f>
        <v>0</v>
      </c>
      <c r="J6" s="29">
        <f>SUBTOTAL(109,Gifts31015423822238221528[Écart])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219" priority="15" stopIfTrue="1">
      <formula>E9&lt;0</formula>
    </cfRule>
    <cfRule type="expression" dxfId="218" priority="16" stopIfTrue="1">
      <formula>E9&gt;0</formula>
    </cfRule>
  </conditionalFormatting>
  <conditionalFormatting sqref="E20:E30">
    <cfRule type="expression" dxfId="217" priority="17">
      <formula>E20&lt;0</formula>
    </cfRule>
    <cfRule type="expression" dxfId="216" priority="18" stopIfTrue="1">
      <formula>E20&gt;0</formula>
    </cfRule>
  </conditionalFormatting>
  <conditionalFormatting sqref="E33:E43">
    <cfRule type="expression" dxfId="215" priority="13">
      <formula>E33&lt;0</formula>
    </cfRule>
    <cfRule type="expression" dxfId="214" priority="14" stopIfTrue="1">
      <formula>E33&gt;0</formula>
    </cfRule>
  </conditionalFormatting>
  <conditionalFormatting sqref="E46:E56">
    <cfRule type="expression" dxfId="213" priority="11">
      <formula>E46&lt;0</formula>
    </cfRule>
    <cfRule type="expression" dxfId="212" priority="12" stopIfTrue="1">
      <formula>E46&gt;0</formula>
    </cfRule>
  </conditionalFormatting>
  <conditionalFormatting sqref="E59:E69">
    <cfRule type="expression" dxfId="211" priority="9">
      <formula>E59&lt;0</formula>
    </cfRule>
    <cfRule type="expression" dxfId="210" priority="10" stopIfTrue="1">
      <formula>E59&gt;0</formula>
    </cfRule>
  </conditionalFormatting>
  <conditionalFormatting sqref="E75:E85">
    <cfRule type="expression" dxfId="209" priority="7">
      <formula>E75&lt;0</formula>
    </cfRule>
    <cfRule type="expression" dxfId="208" priority="8" stopIfTrue="1">
      <formula>E75&gt;0</formula>
    </cfRule>
  </conditionalFormatting>
  <conditionalFormatting sqref="E88:E98">
    <cfRule type="expression" dxfId="207" priority="5">
      <formula>E88&lt;0</formula>
    </cfRule>
    <cfRule type="expression" dxfId="206" priority="6" stopIfTrue="1">
      <formula>E88&gt;0</formula>
    </cfRule>
  </conditionalFormatting>
  <conditionalFormatting sqref="E101:E115">
    <cfRule type="expression" dxfId="205" priority="1">
      <formula>E101&lt;0</formula>
    </cfRule>
    <cfRule type="expression" dxfId="204" priority="2" stopIfTrue="1">
      <formula>E101&gt;0</formula>
    </cfRule>
  </conditionalFormatting>
  <conditionalFormatting sqref="F84:F94">
    <cfRule type="expression" dxfId="203" priority="3">
      <formula>F84&lt;0</formula>
    </cfRule>
    <cfRule type="expression" dxfId="202" priority="4" stopIfTrue="1">
      <formula>F84&gt;0</formula>
    </cfRule>
  </conditionalFormatting>
  <conditionalFormatting sqref="J3:J5">
    <cfRule type="cellIs" dxfId="201" priority="21" stopIfTrue="1" operator="greaterThan">
      <formula>0</formula>
    </cfRule>
    <cfRule type="cellIs" dxfId="200" priority="22" stopIfTrue="1" operator="lessThan">
      <formula>0</formula>
    </cfRule>
  </conditionalFormatting>
  <conditionalFormatting sqref="J6">
    <cfRule type="cellIs" dxfId="199" priority="19" stopIfTrue="1" operator="greaterThan">
      <formula>0</formula>
    </cfRule>
    <cfRule type="cellIs" dxfId="198" priority="20" stopIfTrue="1" operator="lessThan">
      <formula>0</formula>
    </cfRule>
  </conditionalFormatting>
  <hyperlinks>
    <hyperlink ref="A1" r:id="rId1" xr:uid="{00000000-0004-0000-0300-000000000000}"/>
  </hyperlinks>
  <pageMargins left="0.75" right="0.75" top="1" bottom="1" header="0.5" footer="0.5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SUBTOTAL(109,Gifts31015423822238221529[objectif])</f>
        <v>0</v>
      </c>
      <c r="I6" s="29">
        <f>SUBTOTAL(109,Gifts31015423822238221529[relevé])</f>
        <v>0</v>
      </c>
      <c r="J6" s="29">
        <f>SUBTOTAL(109,Gifts31015423822238221529[Écart])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197" priority="15" stopIfTrue="1">
      <formula>E9&lt;0</formula>
    </cfRule>
    <cfRule type="expression" dxfId="196" priority="16" stopIfTrue="1">
      <formula>E9&gt;0</formula>
    </cfRule>
  </conditionalFormatting>
  <conditionalFormatting sqref="E20:E30">
    <cfRule type="expression" dxfId="195" priority="17">
      <formula>E20&lt;0</formula>
    </cfRule>
    <cfRule type="expression" dxfId="194" priority="18" stopIfTrue="1">
      <formula>E20&gt;0</formula>
    </cfRule>
  </conditionalFormatting>
  <conditionalFormatting sqref="E33:E43">
    <cfRule type="expression" dxfId="193" priority="13">
      <formula>E33&lt;0</formula>
    </cfRule>
    <cfRule type="expression" dxfId="192" priority="14" stopIfTrue="1">
      <formula>E33&gt;0</formula>
    </cfRule>
  </conditionalFormatting>
  <conditionalFormatting sqref="E46:E56">
    <cfRule type="expression" dxfId="191" priority="11">
      <formula>E46&lt;0</formula>
    </cfRule>
    <cfRule type="expression" dxfId="190" priority="12" stopIfTrue="1">
      <formula>E46&gt;0</formula>
    </cfRule>
  </conditionalFormatting>
  <conditionalFormatting sqref="E59:E69">
    <cfRule type="expression" dxfId="189" priority="9">
      <formula>E59&lt;0</formula>
    </cfRule>
    <cfRule type="expression" dxfId="188" priority="10" stopIfTrue="1">
      <formula>E59&gt;0</formula>
    </cfRule>
  </conditionalFormatting>
  <conditionalFormatting sqref="E75:E85">
    <cfRule type="expression" dxfId="187" priority="7">
      <formula>E75&lt;0</formula>
    </cfRule>
    <cfRule type="expression" dxfId="186" priority="8" stopIfTrue="1">
      <formula>E75&gt;0</formula>
    </cfRule>
  </conditionalFormatting>
  <conditionalFormatting sqref="E88:E98">
    <cfRule type="expression" dxfId="185" priority="5">
      <formula>E88&lt;0</formula>
    </cfRule>
    <cfRule type="expression" dxfId="184" priority="6" stopIfTrue="1">
      <formula>E88&gt;0</formula>
    </cfRule>
  </conditionalFormatting>
  <conditionalFormatting sqref="E101:E115">
    <cfRule type="expression" dxfId="183" priority="1">
      <formula>E101&lt;0</formula>
    </cfRule>
    <cfRule type="expression" dxfId="182" priority="2" stopIfTrue="1">
      <formula>E101&gt;0</formula>
    </cfRule>
  </conditionalFormatting>
  <conditionalFormatting sqref="F84:F94">
    <cfRule type="expression" dxfId="181" priority="3">
      <formula>F84&lt;0</formula>
    </cfRule>
    <cfRule type="expression" dxfId="180" priority="4" stopIfTrue="1">
      <formula>F84&gt;0</formula>
    </cfRule>
  </conditionalFormatting>
  <conditionalFormatting sqref="J3:J5">
    <cfRule type="cellIs" dxfId="179" priority="21" stopIfTrue="1" operator="greaterThan">
      <formula>0</formula>
    </cfRule>
    <cfRule type="cellIs" dxfId="178" priority="22" stopIfTrue="1" operator="lessThan">
      <formula>0</formula>
    </cfRule>
  </conditionalFormatting>
  <conditionalFormatting sqref="J6">
    <cfRule type="cellIs" dxfId="177" priority="19" stopIfTrue="1" operator="greaterThan">
      <formula>0</formula>
    </cfRule>
    <cfRule type="cellIs" dxfId="176" priority="20" stopIfTrue="1" operator="lessThan">
      <formula>0</formula>
    </cfRule>
  </conditionalFormatting>
  <hyperlinks>
    <hyperlink ref="A1" r:id="rId1" xr:uid="{00000000-0004-0000-0400-000000000000}"/>
  </hyperlinks>
  <pageMargins left="0.75" right="0.75" top="1" bottom="1" header="0.5" footer="0.5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SUBTOTAL(109,Gifts31015423822238221530[objectif])</f>
        <v>0</v>
      </c>
      <c r="I6" s="29">
        <f>SUBTOTAL(109,Gifts31015423822238221530[relevé])</f>
        <v>0</v>
      </c>
      <c r="J6" s="29">
        <f>SUBTOTAL(109,Gifts31015423822238221530[Écart])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175" priority="15" stopIfTrue="1">
      <formula>E9&lt;0</formula>
    </cfRule>
    <cfRule type="expression" dxfId="174" priority="16" stopIfTrue="1">
      <formula>E9&gt;0</formula>
    </cfRule>
  </conditionalFormatting>
  <conditionalFormatting sqref="E20:E30">
    <cfRule type="expression" dxfId="173" priority="17">
      <formula>E20&lt;0</formula>
    </cfRule>
    <cfRule type="expression" dxfId="172" priority="18" stopIfTrue="1">
      <formula>E20&gt;0</formula>
    </cfRule>
  </conditionalFormatting>
  <conditionalFormatting sqref="E33:E43">
    <cfRule type="expression" dxfId="171" priority="13">
      <formula>E33&lt;0</formula>
    </cfRule>
    <cfRule type="expression" dxfId="170" priority="14" stopIfTrue="1">
      <formula>E33&gt;0</formula>
    </cfRule>
  </conditionalFormatting>
  <conditionalFormatting sqref="E46:E56">
    <cfRule type="expression" dxfId="169" priority="11">
      <formula>E46&lt;0</formula>
    </cfRule>
    <cfRule type="expression" dxfId="168" priority="12" stopIfTrue="1">
      <formula>E46&gt;0</formula>
    </cfRule>
  </conditionalFormatting>
  <conditionalFormatting sqref="E59:E69">
    <cfRule type="expression" dxfId="167" priority="9">
      <formula>E59&lt;0</formula>
    </cfRule>
    <cfRule type="expression" dxfId="166" priority="10" stopIfTrue="1">
      <formula>E59&gt;0</formula>
    </cfRule>
  </conditionalFormatting>
  <conditionalFormatting sqref="E75:E85">
    <cfRule type="expression" dxfId="165" priority="7">
      <formula>E75&lt;0</formula>
    </cfRule>
    <cfRule type="expression" dxfId="164" priority="8" stopIfTrue="1">
      <formula>E75&gt;0</formula>
    </cfRule>
  </conditionalFormatting>
  <conditionalFormatting sqref="E88:E98">
    <cfRule type="expression" dxfId="163" priority="5">
      <formula>E88&lt;0</formula>
    </cfRule>
    <cfRule type="expression" dxfId="162" priority="6" stopIfTrue="1">
      <formula>E88&gt;0</formula>
    </cfRule>
  </conditionalFormatting>
  <conditionalFormatting sqref="E101:E115">
    <cfRule type="expression" dxfId="161" priority="1">
      <formula>E101&lt;0</formula>
    </cfRule>
    <cfRule type="expression" dxfId="160" priority="2" stopIfTrue="1">
      <formula>E101&gt;0</formula>
    </cfRule>
  </conditionalFormatting>
  <conditionalFormatting sqref="F84:F94">
    <cfRule type="expression" dxfId="159" priority="3">
      <formula>F84&lt;0</formula>
    </cfRule>
    <cfRule type="expression" dxfId="158" priority="4" stopIfTrue="1">
      <formula>F84&gt;0</formula>
    </cfRule>
  </conditionalFormatting>
  <conditionalFormatting sqref="J3:J5">
    <cfRule type="cellIs" dxfId="157" priority="21" stopIfTrue="1" operator="greaterThan">
      <formula>0</formula>
    </cfRule>
    <cfRule type="cellIs" dxfId="156" priority="22" stopIfTrue="1" operator="lessThan">
      <formula>0</formula>
    </cfRule>
  </conditionalFormatting>
  <conditionalFormatting sqref="J6">
    <cfRule type="cellIs" dxfId="155" priority="19" stopIfTrue="1" operator="greaterThan">
      <formula>0</formula>
    </cfRule>
    <cfRule type="cellIs" dxfId="154" priority="20" stopIfTrue="1" operator="lessThan">
      <formula>0</formula>
    </cfRule>
  </conditionalFormatting>
  <hyperlinks>
    <hyperlink ref="A1" r:id="rId1" xr:uid="{00000000-0004-0000-0500-000000000000}"/>
  </hyperlinks>
  <pageMargins left="0.75" right="0.75" top="1" bottom="1" header="0.5" footer="0.5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SUBTOTAL(109,Gifts31015423822238221531[objectif])</f>
        <v>0</v>
      </c>
      <c r="I6" s="29">
        <f>SUBTOTAL(109,Gifts31015423822238221531[relevé])</f>
        <v>0</v>
      </c>
      <c r="J6" s="29">
        <f>SUBTOTAL(109,Gifts31015423822238221531[Écart])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153" priority="15" stopIfTrue="1">
      <formula>E9&lt;0</formula>
    </cfRule>
    <cfRule type="expression" dxfId="152" priority="16" stopIfTrue="1">
      <formula>E9&gt;0</formula>
    </cfRule>
  </conditionalFormatting>
  <conditionalFormatting sqref="E20:E30">
    <cfRule type="expression" dxfId="151" priority="17">
      <formula>E20&lt;0</formula>
    </cfRule>
    <cfRule type="expression" dxfId="150" priority="18" stopIfTrue="1">
      <formula>E20&gt;0</formula>
    </cfRule>
  </conditionalFormatting>
  <conditionalFormatting sqref="E33:E43">
    <cfRule type="expression" dxfId="149" priority="13">
      <formula>E33&lt;0</formula>
    </cfRule>
    <cfRule type="expression" dxfId="148" priority="14" stopIfTrue="1">
      <formula>E33&gt;0</formula>
    </cfRule>
  </conditionalFormatting>
  <conditionalFormatting sqref="E46:E56">
    <cfRule type="expression" dxfId="147" priority="11">
      <formula>E46&lt;0</formula>
    </cfRule>
    <cfRule type="expression" dxfId="146" priority="12" stopIfTrue="1">
      <formula>E46&gt;0</formula>
    </cfRule>
  </conditionalFormatting>
  <conditionalFormatting sqref="E59:E69">
    <cfRule type="expression" dxfId="145" priority="9">
      <formula>E59&lt;0</formula>
    </cfRule>
    <cfRule type="expression" dxfId="144" priority="10" stopIfTrue="1">
      <formula>E59&gt;0</formula>
    </cfRule>
  </conditionalFormatting>
  <conditionalFormatting sqref="E75:E85">
    <cfRule type="expression" dxfId="143" priority="7">
      <formula>E75&lt;0</formula>
    </cfRule>
    <cfRule type="expression" dxfId="142" priority="8" stopIfTrue="1">
      <formula>E75&gt;0</formula>
    </cfRule>
  </conditionalFormatting>
  <conditionalFormatting sqref="E88:E98">
    <cfRule type="expression" dxfId="141" priority="5">
      <formula>E88&lt;0</formula>
    </cfRule>
    <cfRule type="expression" dxfId="140" priority="6" stopIfTrue="1">
      <formula>E88&gt;0</formula>
    </cfRule>
  </conditionalFormatting>
  <conditionalFormatting sqref="E101:E115">
    <cfRule type="expression" dxfId="139" priority="1">
      <formula>E101&lt;0</formula>
    </cfRule>
    <cfRule type="expression" dxfId="138" priority="2" stopIfTrue="1">
      <formula>E101&gt;0</formula>
    </cfRule>
  </conditionalFormatting>
  <conditionalFormatting sqref="F84:F94">
    <cfRule type="expression" dxfId="137" priority="3">
      <formula>F84&lt;0</formula>
    </cfRule>
    <cfRule type="expression" dxfId="136" priority="4" stopIfTrue="1">
      <formula>F84&gt;0</formula>
    </cfRule>
  </conditionalFormatting>
  <conditionalFormatting sqref="J3:J5">
    <cfRule type="cellIs" dxfId="135" priority="21" stopIfTrue="1" operator="greaterThan">
      <formula>0</formula>
    </cfRule>
    <cfRule type="cellIs" dxfId="134" priority="22" stopIfTrue="1" operator="lessThan">
      <formula>0</formula>
    </cfRule>
  </conditionalFormatting>
  <conditionalFormatting sqref="J6"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hyperlinks>
    <hyperlink ref="A1" r:id="rId1" xr:uid="{00000000-0004-0000-0600-000000000000}"/>
  </hyperlinks>
  <pageMargins left="0.75" right="0.75" top="1" bottom="1" header="0.5" footer="0.5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SUBTOTAL(109,Gifts31015423822238221532[objectif])</f>
        <v>0</v>
      </c>
      <c r="I6" s="29">
        <f>SUBTOTAL(109,Gifts31015423822238221532[relevé])</f>
        <v>0</v>
      </c>
      <c r="J6" s="29">
        <f>SUBTOTAL(109,Gifts31015423822238221532[Écart])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131" priority="15" stopIfTrue="1">
      <formula>E9&lt;0</formula>
    </cfRule>
    <cfRule type="expression" dxfId="130" priority="16" stopIfTrue="1">
      <formula>E9&gt;0</formula>
    </cfRule>
  </conditionalFormatting>
  <conditionalFormatting sqref="E20:E30">
    <cfRule type="expression" dxfId="129" priority="17">
      <formula>E20&lt;0</formula>
    </cfRule>
    <cfRule type="expression" dxfId="128" priority="18" stopIfTrue="1">
      <formula>E20&gt;0</formula>
    </cfRule>
  </conditionalFormatting>
  <conditionalFormatting sqref="E33:E43">
    <cfRule type="expression" dxfId="127" priority="13">
      <formula>E33&lt;0</formula>
    </cfRule>
    <cfRule type="expression" dxfId="126" priority="14" stopIfTrue="1">
      <formula>E33&gt;0</formula>
    </cfRule>
  </conditionalFormatting>
  <conditionalFormatting sqref="E46:E56">
    <cfRule type="expression" dxfId="125" priority="11">
      <formula>E46&lt;0</formula>
    </cfRule>
    <cfRule type="expression" dxfId="124" priority="12" stopIfTrue="1">
      <formula>E46&gt;0</formula>
    </cfRule>
  </conditionalFormatting>
  <conditionalFormatting sqref="E59:E69">
    <cfRule type="expression" dxfId="123" priority="9">
      <formula>E59&lt;0</formula>
    </cfRule>
    <cfRule type="expression" dxfId="122" priority="10" stopIfTrue="1">
      <formula>E59&gt;0</formula>
    </cfRule>
  </conditionalFormatting>
  <conditionalFormatting sqref="E75:E85">
    <cfRule type="expression" dxfId="121" priority="7">
      <formula>E75&lt;0</formula>
    </cfRule>
    <cfRule type="expression" dxfId="120" priority="8" stopIfTrue="1">
      <formula>E75&gt;0</formula>
    </cfRule>
  </conditionalFormatting>
  <conditionalFormatting sqref="E88:E98">
    <cfRule type="expression" dxfId="119" priority="5">
      <formula>E88&lt;0</formula>
    </cfRule>
    <cfRule type="expression" dxfId="118" priority="6" stopIfTrue="1">
      <formula>E88&gt;0</formula>
    </cfRule>
  </conditionalFormatting>
  <conditionalFormatting sqref="E101:E115">
    <cfRule type="expression" dxfId="117" priority="1">
      <formula>E101&lt;0</formula>
    </cfRule>
    <cfRule type="expression" dxfId="116" priority="2" stopIfTrue="1">
      <formula>E101&gt;0</formula>
    </cfRule>
  </conditionalFormatting>
  <conditionalFormatting sqref="F84:F94">
    <cfRule type="expression" dxfId="115" priority="3">
      <formula>F84&lt;0</formula>
    </cfRule>
    <cfRule type="expression" dxfId="114" priority="4" stopIfTrue="1">
      <formula>F84&gt;0</formula>
    </cfRule>
  </conditionalFormatting>
  <conditionalFormatting sqref="J3:J5">
    <cfRule type="cellIs" dxfId="113" priority="21" stopIfTrue="1" operator="greaterThan">
      <formula>0</formula>
    </cfRule>
    <cfRule type="cellIs" dxfId="112" priority="22" stopIfTrue="1" operator="lessThan">
      <formula>0</formula>
    </cfRule>
  </conditionalFormatting>
  <conditionalFormatting sqref="J6">
    <cfRule type="cellIs" dxfId="111" priority="19" stopIfTrue="1" operator="greaterThan">
      <formula>0</formula>
    </cfRule>
    <cfRule type="cellIs" dxfId="110" priority="20" stopIfTrue="1" operator="lessThan">
      <formula>0</formula>
    </cfRule>
  </conditionalFormatting>
  <hyperlinks>
    <hyperlink ref="A1" r:id="rId1" xr:uid="{00000000-0004-0000-0700-000000000000}"/>
  </hyperlinks>
  <pageMargins left="0.75" right="0.75" top="1" bottom="1" header="0.5" footer="0.5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6600"/>
  </sheetPr>
  <dimension ref="A1:J136"/>
  <sheetViews>
    <sheetView workbookViewId="0">
      <selection activeCell="D5" sqref="D5"/>
    </sheetView>
  </sheetViews>
  <sheetFormatPr baseColWidth="10" defaultColWidth="9.140625" defaultRowHeight="15" x14ac:dyDescent="0.25"/>
  <cols>
    <col min="1" max="1" width="22" customWidth="1"/>
    <col min="2" max="2" width="23.28515625" customWidth="1"/>
    <col min="3" max="3" width="27.42578125" customWidth="1"/>
    <col min="4" max="4" width="14" customWidth="1"/>
    <col min="5" max="5" width="26.28515625" customWidth="1"/>
    <col min="6" max="6" width="18.28515625" customWidth="1"/>
    <col min="7" max="7" width="18" customWidth="1"/>
    <col min="8" max="8" width="18.42578125" customWidth="1"/>
    <col min="9" max="9" width="20.7109375" customWidth="1"/>
  </cols>
  <sheetData>
    <row r="1" spans="1:10" ht="18.75" customHeight="1" x14ac:dyDescent="0.3">
      <c r="A1" s="57" t="s">
        <v>0</v>
      </c>
      <c r="B1" s="55"/>
      <c r="C1" s="55"/>
      <c r="D1" s="55"/>
      <c r="E1" s="58"/>
      <c r="F1" s="14"/>
      <c r="G1" s="59" t="s">
        <v>18</v>
      </c>
      <c r="H1" s="60"/>
      <c r="I1" s="60"/>
      <c r="J1" s="61"/>
    </row>
    <row r="2" spans="1:10" ht="15.75" customHeight="1" x14ac:dyDescent="0.25">
      <c r="A2" s="65" t="s">
        <v>19</v>
      </c>
      <c r="B2" s="67">
        <f>D15</f>
        <v>0</v>
      </c>
      <c r="C2" s="69" t="s">
        <v>20</v>
      </c>
      <c r="D2" s="70">
        <f>E71</f>
        <v>0</v>
      </c>
      <c r="E2" s="21" t="s">
        <v>21</v>
      </c>
      <c r="F2" s="14"/>
      <c r="G2" s="22" t="s">
        <v>22</v>
      </c>
      <c r="H2" s="3" t="s">
        <v>23</v>
      </c>
      <c r="I2" s="3" t="s">
        <v>24</v>
      </c>
      <c r="J2" s="3" t="s">
        <v>25</v>
      </c>
    </row>
    <row r="3" spans="1:10" ht="45" customHeight="1" x14ac:dyDescent="0.25">
      <c r="A3" s="66"/>
      <c r="B3" s="68"/>
      <c r="C3" s="66"/>
      <c r="D3" s="71"/>
      <c r="E3" s="7">
        <f>B2-D4</f>
        <v>0</v>
      </c>
      <c r="F3" s="14"/>
      <c r="G3" s="23" t="s">
        <v>26</v>
      </c>
      <c r="H3" s="24"/>
      <c r="I3" s="24"/>
      <c r="J3" s="25">
        <f>I3-H3</f>
        <v>0</v>
      </c>
    </row>
    <row r="4" spans="1:10" ht="75" customHeight="1" x14ac:dyDescent="0.25">
      <c r="A4" s="20" t="s">
        <v>27</v>
      </c>
      <c r="B4" s="5">
        <f>D113</f>
        <v>0</v>
      </c>
      <c r="C4" s="20" t="s">
        <v>28</v>
      </c>
      <c r="D4" s="5">
        <f>D115</f>
        <v>0</v>
      </c>
      <c r="E4" s="26" t="s">
        <v>29</v>
      </c>
      <c r="F4" s="14"/>
      <c r="G4" s="23" t="s">
        <v>30</v>
      </c>
      <c r="H4" s="24"/>
      <c r="I4" s="24"/>
      <c r="J4" s="25">
        <f>I4-H4</f>
        <v>0</v>
      </c>
    </row>
    <row r="5" spans="1:10" ht="60" customHeight="1" x14ac:dyDescent="0.25">
      <c r="A5" s="27" t="s">
        <v>31</v>
      </c>
      <c r="B5" s="6">
        <f>C130</f>
        <v>0</v>
      </c>
      <c r="C5" s="28" t="s">
        <v>32</v>
      </c>
      <c r="D5" s="6">
        <f>IFERROR(B5/B2,0)</f>
        <v>0</v>
      </c>
      <c r="E5" s="6">
        <f>E130</f>
        <v>0</v>
      </c>
      <c r="F5" s="14"/>
      <c r="G5" s="23" t="s">
        <v>33</v>
      </c>
      <c r="H5" s="24"/>
      <c r="I5" s="24"/>
      <c r="J5" s="25">
        <f>I5-H5</f>
        <v>0</v>
      </c>
    </row>
    <row r="6" spans="1:10" x14ac:dyDescent="0.25">
      <c r="A6" s="54" t="s">
        <v>34</v>
      </c>
      <c r="B6" s="53"/>
      <c r="C6" s="53"/>
      <c r="D6" s="53"/>
      <c r="E6" s="53"/>
      <c r="F6" s="14"/>
      <c r="G6" s="14"/>
      <c r="H6" s="29">
        <f>SUBTOTAL(109,Gifts31015423822238221533[objectif])</f>
        <v>0</v>
      </c>
      <c r="I6" s="29">
        <f>SUBTOTAL(109,Gifts31015423822238221533[relevé])</f>
        <v>0</v>
      </c>
      <c r="J6" s="29">
        <f>SUBTOTAL(109,Gifts31015423822238221533[Écart])</f>
        <v>0</v>
      </c>
    </row>
    <row r="7" spans="1:10" ht="13.5" customHeight="1" x14ac:dyDescent="0.25">
      <c r="A7" s="55"/>
      <c r="B7" s="55"/>
      <c r="C7" s="55"/>
      <c r="D7" s="55"/>
      <c r="E7" s="55"/>
      <c r="F7" s="14"/>
      <c r="G7" s="14"/>
      <c r="H7" s="14"/>
      <c r="I7" s="14"/>
      <c r="J7" s="14"/>
    </row>
    <row r="8" spans="1:10" x14ac:dyDescent="0.25">
      <c r="A8" s="30"/>
      <c r="B8" s="31" t="s">
        <v>35</v>
      </c>
      <c r="C8" s="31" t="s">
        <v>36</v>
      </c>
      <c r="D8" s="31" t="s">
        <v>37</v>
      </c>
      <c r="E8" s="31" t="s">
        <v>25</v>
      </c>
      <c r="F8" s="14"/>
      <c r="G8" s="14"/>
      <c r="H8" s="14"/>
      <c r="I8" s="14"/>
      <c r="J8" s="14"/>
    </row>
    <row r="9" spans="1:10" x14ac:dyDescent="0.25">
      <c r="A9" s="32" t="s">
        <v>38</v>
      </c>
      <c r="B9" s="33"/>
      <c r="C9" s="34"/>
      <c r="D9" s="34"/>
      <c r="E9" s="2">
        <f>D9-C9</f>
        <v>0</v>
      </c>
      <c r="F9" s="14"/>
      <c r="G9" s="14"/>
      <c r="H9" s="14"/>
      <c r="I9" s="14"/>
      <c r="J9" s="14"/>
    </row>
    <row r="10" spans="1:10" x14ac:dyDescent="0.25">
      <c r="A10" s="32" t="s">
        <v>39</v>
      </c>
      <c r="B10" s="33"/>
      <c r="C10" s="34"/>
      <c r="D10" s="34"/>
      <c r="E10" s="2">
        <f>D10-C10</f>
        <v>0</v>
      </c>
      <c r="F10" s="14"/>
      <c r="G10" s="14"/>
      <c r="H10" s="14"/>
      <c r="I10" s="14"/>
      <c r="J10" s="14"/>
    </row>
    <row r="11" spans="1:10" x14ac:dyDescent="0.25">
      <c r="A11" s="32" t="s">
        <v>40</v>
      </c>
      <c r="B11" s="33"/>
      <c r="C11" s="34"/>
      <c r="D11" s="34"/>
      <c r="E11" s="2">
        <f>D11-C11</f>
        <v>0</v>
      </c>
      <c r="F11" s="14"/>
      <c r="G11" s="14"/>
      <c r="H11" s="14"/>
      <c r="I11" s="14"/>
      <c r="J11" s="14"/>
    </row>
    <row r="12" spans="1:10" x14ac:dyDescent="0.25">
      <c r="A12" s="35" t="s">
        <v>41</v>
      </c>
      <c r="B12" s="33"/>
      <c r="C12" s="34"/>
      <c r="D12" s="34"/>
      <c r="E12" s="2">
        <f>D12-C12</f>
        <v>0</v>
      </c>
      <c r="F12" s="14"/>
      <c r="G12" s="14"/>
      <c r="H12" s="14"/>
      <c r="I12" s="14"/>
      <c r="J12" s="14"/>
    </row>
    <row r="13" spans="1:10" x14ac:dyDescent="0.25">
      <c r="A13" s="35"/>
      <c r="B13" s="33"/>
      <c r="C13" s="34"/>
      <c r="D13" s="34"/>
      <c r="E13" s="2">
        <f>D13-C13</f>
        <v>0</v>
      </c>
      <c r="F13" s="14"/>
      <c r="G13" s="14"/>
      <c r="H13" s="14"/>
      <c r="I13" s="14"/>
      <c r="J13" s="14"/>
    </row>
    <row r="14" spans="1:10" x14ac:dyDescent="0.25">
      <c r="A14" s="32"/>
      <c r="B14" s="33"/>
      <c r="C14" s="34"/>
      <c r="D14" s="34"/>
      <c r="E14" s="2">
        <f>C14+D14</f>
        <v>0</v>
      </c>
      <c r="F14" s="14"/>
      <c r="G14" s="14"/>
      <c r="H14" s="14"/>
      <c r="I14" s="14"/>
      <c r="J14" s="14"/>
    </row>
    <row r="15" spans="1:10" x14ac:dyDescent="0.25">
      <c r="A15" s="36" t="s">
        <v>42</v>
      </c>
      <c r="B15" s="24"/>
      <c r="C15" s="1">
        <f>C9+C10+C11+C12+C13+C14</f>
        <v>0</v>
      </c>
      <c r="D15" s="1">
        <f>D9+D10+D11+D12+D13+D14</f>
        <v>0</v>
      </c>
      <c r="E15" s="2">
        <f>E9+E10+E11+E12+E13+E14</f>
        <v>0</v>
      </c>
      <c r="F15" s="14"/>
      <c r="G15" s="14"/>
      <c r="H15" s="14"/>
      <c r="I15" s="14"/>
      <c r="J15" s="14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56" t="s">
        <v>43</v>
      </c>
      <c r="B17" s="53"/>
      <c r="C17" s="53"/>
      <c r="D17" s="53"/>
      <c r="E17" s="53"/>
      <c r="F17" s="14"/>
      <c r="G17" s="14"/>
      <c r="H17" s="14"/>
      <c r="I17" s="14"/>
      <c r="J17" s="14"/>
    </row>
    <row r="18" spans="1:10" x14ac:dyDescent="0.25">
      <c r="A18" s="53"/>
      <c r="B18" s="53"/>
      <c r="C18" s="53"/>
      <c r="D18" s="53"/>
      <c r="E18" s="53"/>
      <c r="F18" s="14"/>
      <c r="G18" s="14"/>
      <c r="H18" s="14"/>
      <c r="I18" s="14"/>
      <c r="J18" s="14"/>
    </row>
    <row r="19" spans="1:10" ht="15.75" customHeight="1" x14ac:dyDescent="0.25">
      <c r="A19" s="37" t="s">
        <v>44</v>
      </c>
      <c r="B19" s="38" t="s">
        <v>35</v>
      </c>
      <c r="C19" s="38" t="s">
        <v>36</v>
      </c>
      <c r="D19" s="38" t="s">
        <v>37</v>
      </c>
      <c r="E19" s="38" t="s">
        <v>25</v>
      </c>
      <c r="F19" s="14"/>
      <c r="G19" s="14"/>
      <c r="H19" s="14"/>
      <c r="I19" s="14"/>
      <c r="J19" s="14"/>
    </row>
    <row r="20" spans="1:10" x14ac:dyDescent="0.25">
      <c r="A20" s="33" t="s">
        <v>45</v>
      </c>
      <c r="B20" s="33"/>
      <c r="C20" s="34"/>
      <c r="D20" s="34"/>
      <c r="E20" s="2">
        <f t="shared" ref="E20:E29" si="0">D20-C20</f>
        <v>0</v>
      </c>
      <c r="F20" s="14"/>
      <c r="G20" s="14"/>
      <c r="H20" s="14"/>
      <c r="I20" s="14"/>
      <c r="J20" s="14"/>
    </row>
    <row r="21" spans="1:10" x14ac:dyDescent="0.25">
      <c r="A21" s="33" t="s">
        <v>46</v>
      </c>
      <c r="B21" s="33"/>
      <c r="C21" s="34"/>
      <c r="D21" s="34"/>
      <c r="E21" s="2">
        <f t="shared" si="0"/>
        <v>0</v>
      </c>
      <c r="F21" s="14"/>
      <c r="G21" s="14"/>
      <c r="H21" s="14"/>
      <c r="I21" s="14"/>
      <c r="J21" s="14"/>
    </row>
    <row r="22" spans="1:10" x14ac:dyDescent="0.25">
      <c r="A22" s="33" t="s">
        <v>47</v>
      </c>
      <c r="B22" s="33"/>
      <c r="C22" s="34"/>
      <c r="D22" s="34"/>
      <c r="E22" s="2">
        <f t="shared" si="0"/>
        <v>0</v>
      </c>
      <c r="F22" s="14"/>
      <c r="G22" s="14"/>
      <c r="H22" s="14"/>
      <c r="I22" s="14"/>
      <c r="J22" s="14"/>
    </row>
    <row r="23" spans="1:10" x14ac:dyDescent="0.25">
      <c r="A23" s="33" t="s">
        <v>48</v>
      </c>
      <c r="B23" s="33"/>
      <c r="C23" s="34"/>
      <c r="D23" s="34"/>
      <c r="E23" s="2">
        <f t="shared" si="0"/>
        <v>0</v>
      </c>
      <c r="F23" s="14"/>
      <c r="G23" s="14"/>
      <c r="H23" s="14"/>
      <c r="I23" s="14"/>
      <c r="J23" s="14"/>
    </row>
    <row r="24" spans="1:10" x14ac:dyDescent="0.25">
      <c r="A24" s="33" t="s">
        <v>49</v>
      </c>
      <c r="B24" s="33"/>
      <c r="C24" s="34"/>
      <c r="D24" s="34"/>
      <c r="E24" s="2">
        <f t="shared" si="0"/>
        <v>0</v>
      </c>
      <c r="F24" s="14"/>
      <c r="G24" s="14"/>
      <c r="H24" s="14"/>
      <c r="I24" s="14"/>
      <c r="J24" s="14"/>
    </row>
    <row r="25" spans="1:10" x14ac:dyDescent="0.25">
      <c r="A25" s="33" t="s">
        <v>50</v>
      </c>
      <c r="B25" s="33"/>
      <c r="C25" s="34"/>
      <c r="D25" s="34"/>
      <c r="E25" s="2">
        <f t="shared" si="0"/>
        <v>0</v>
      </c>
      <c r="F25" s="14"/>
      <c r="G25" s="14"/>
      <c r="H25" s="14"/>
      <c r="I25" s="14"/>
      <c r="J25" s="14"/>
    </row>
    <row r="26" spans="1:10" x14ac:dyDescent="0.25">
      <c r="A26" s="33" t="s">
        <v>51</v>
      </c>
      <c r="B26" s="33"/>
      <c r="C26" s="34"/>
      <c r="D26" s="34"/>
      <c r="E26" s="2">
        <f t="shared" si="0"/>
        <v>0</v>
      </c>
      <c r="F26" s="14"/>
      <c r="G26" s="14"/>
      <c r="H26" s="14"/>
      <c r="I26" s="14"/>
      <c r="J26" s="14"/>
    </row>
    <row r="27" spans="1:10" x14ac:dyDescent="0.25">
      <c r="A27" s="33" t="s">
        <v>52</v>
      </c>
      <c r="B27" s="33"/>
      <c r="C27" s="34"/>
      <c r="D27" s="34"/>
      <c r="E27" s="2">
        <f t="shared" si="0"/>
        <v>0</v>
      </c>
      <c r="F27" s="14"/>
      <c r="G27" s="14"/>
      <c r="H27" s="14"/>
      <c r="I27" s="14"/>
      <c r="J27" s="14"/>
    </row>
    <row r="28" spans="1:10" x14ac:dyDescent="0.25">
      <c r="A28" s="33" t="s">
        <v>53</v>
      </c>
      <c r="B28" s="33"/>
      <c r="C28" s="34"/>
      <c r="D28" s="34"/>
      <c r="E28" s="2">
        <f t="shared" si="0"/>
        <v>0</v>
      </c>
      <c r="F28" s="14"/>
      <c r="G28" s="14"/>
      <c r="H28" s="14"/>
      <c r="I28" s="14"/>
      <c r="J28" s="14"/>
    </row>
    <row r="29" spans="1:10" x14ac:dyDescent="0.25">
      <c r="A29" s="33"/>
      <c r="B29" s="33"/>
      <c r="C29" s="34"/>
      <c r="D29" s="34"/>
      <c r="E29" s="2">
        <f t="shared" si="0"/>
        <v>0</v>
      </c>
      <c r="F29" s="14"/>
      <c r="G29" s="14"/>
      <c r="H29" s="14"/>
      <c r="I29" s="14"/>
      <c r="J29" s="14"/>
    </row>
    <row r="30" spans="1:10" x14ac:dyDescent="0.25">
      <c r="A30" s="39" t="s">
        <v>54</v>
      </c>
      <c r="B30" s="24"/>
      <c r="C30" s="1">
        <f>SUM(C20:C29)</f>
        <v>0</v>
      </c>
      <c r="D30" s="1">
        <f>SUM(D20:D29)</f>
        <v>0</v>
      </c>
      <c r="E30" s="1">
        <f>SUM(E20:E29)</f>
        <v>0</v>
      </c>
      <c r="F30" s="14"/>
      <c r="G30" s="14"/>
      <c r="H30" s="14"/>
      <c r="I30" s="14"/>
      <c r="J30" s="14"/>
    </row>
    <row r="31" spans="1:1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15.75" customHeight="1" x14ac:dyDescent="0.25">
      <c r="A32" s="37" t="s">
        <v>55</v>
      </c>
      <c r="B32" s="38" t="s">
        <v>35</v>
      </c>
      <c r="C32" s="38" t="s">
        <v>36</v>
      </c>
      <c r="D32" s="38" t="s">
        <v>37</v>
      </c>
      <c r="E32" s="38" t="s">
        <v>25</v>
      </c>
      <c r="F32" s="14"/>
      <c r="G32" s="14"/>
      <c r="H32" s="14"/>
      <c r="I32" s="14"/>
      <c r="J32" s="14"/>
    </row>
    <row r="33" spans="1:10" x14ac:dyDescent="0.25">
      <c r="A33" s="33" t="s">
        <v>56</v>
      </c>
      <c r="B33" s="33"/>
      <c r="C33" s="34"/>
      <c r="D33" s="34"/>
      <c r="E33" s="2">
        <f t="shared" ref="E33:E42" si="1">D33-C33</f>
        <v>0</v>
      </c>
      <c r="F33" s="14"/>
      <c r="G33" s="14"/>
      <c r="H33" s="14"/>
      <c r="I33" s="14"/>
      <c r="J33" s="14"/>
    </row>
    <row r="34" spans="1:10" x14ac:dyDescent="0.25">
      <c r="A34" s="33" t="s">
        <v>57</v>
      </c>
      <c r="B34" s="33"/>
      <c r="C34" s="34"/>
      <c r="D34" s="34"/>
      <c r="E34" s="2">
        <f t="shared" si="1"/>
        <v>0</v>
      </c>
      <c r="F34" s="14"/>
      <c r="G34" s="14"/>
      <c r="H34" s="14"/>
      <c r="I34" s="14"/>
      <c r="J34" s="14"/>
    </row>
    <row r="35" spans="1:10" x14ac:dyDescent="0.25">
      <c r="A35" s="33" t="s">
        <v>58</v>
      </c>
      <c r="B35" s="33"/>
      <c r="C35" s="34"/>
      <c r="D35" s="34"/>
      <c r="E35" s="2">
        <f t="shared" si="1"/>
        <v>0</v>
      </c>
      <c r="F35" s="14"/>
      <c r="G35" s="14"/>
      <c r="H35" s="14"/>
      <c r="I35" s="14"/>
      <c r="J35" s="14"/>
    </row>
    <row r="36" spans="1:10" x14ac:dyDescent="0.25">
      <c r="A36" s="14" t="s">
        <v>59</v>
      </c>
      <c r="B36" s="33"/>
      <c r="C36" s="34"/>
      <c r="D36" s="34"/>
      <c r="E36" s="2">
        <f t="shared" si="1"/>
        <v>0</v>
      </c>
      <c r="F36" s="14"/>
      <c r="G36" s="14"/>
      <c r="H36" s="14"/>
      <c r="I36" s="14"/>
      <c r="J36" s="14"/>
    </row>
    <row r="37" spans="1:10" x14ac:dyDescent="0.25">
      <c r="A37" s="33" t="s">
        <v>60</v>
      </c>
      <c r="B37" s="33"/>
      <c r="C37" s="34"/>
      <c r="D37" s="34"/>
      <c r="E37" s="2">
        <f t="shared" si="1"/>
        <v>0</v>
      </c>
      <c r="F37" s="14"/>
      <c r="G37" s="14"/>
      <c r="H37" s="14"/>
      <c r="I37" s="14"/>
      <c r="J37" s="14"/>
    </row>
    <row r="38" spans="1:10" x14ac:dyDescent="0.25">
      <c r="A38" s="33" t="s">
        <v>61</v>
      </c>
      <c r="B38" s="33"/>
      <c r="C38" s="34"/>
      <c r="D38" s="34"/>
      <c r="E38" s="2">
        <f t="shared" si="1"/>
        <v>0</v>
      </c>
      <c r="F38" s="14"/>
      <c r="G38" s="14"/>
      <c r="H38" s="14"/>
      <c r="I38" s="14"/>
      <c r="J38" s="14"/>
    </row>
    <row r="39" spans="1:10" x14ac:dyDescent="0.25">
      <c r="A39" s="33" t="s">
        <v>62</v>
      </c>
      <c r="B39" s="33"/>
      <c r="C39" s="34"/>
      <c r="D39" s="34"/>
      <c r="E39" s="2">
        <f t="shared" si="1"/>
        <v>0</v>
      </c>
      <c r="F39" s="14"/>
      <c r="G39" s="14"/>
      <c r="H39" s="14"/>
      <c r="I39" s="14"/>
      <c r="J39" s="14"/>
    </row>
    <row r="40" spans="1:10" x14ac:dyDescent="0.25">
      <c r="A40" s="33"/>
      <c r="B40" s="33"/>
      <c r="C40" s="34"/>
      <c r="D40" s="34"/>
      <c r="E40" s="2">
        <f t="shared" si="1"/>
        <v>0</v>
      </c>
      <c r="F40" s="14"/>
      <c r="G40" s="14"/>
      <c r="H40" s="14"/>
      <c r="I40" s="14"/>
      <c r="J40" s="14"/>
    </row>
    <row r="41" spans="1:10" x14ac:dyDescent="0.25">
      <c r="A41" s="33"/>
      <c r="B41" s="33"/>
      <c r="C41" s="34"/>
      <c r="D41" s="34"/>
      <c r="E41" s="2">
        <f t="shared" si="1"/>
        <v>0</v>
      </c>
      <c r="F41" s="14"/>
      <c r="G41" s="14"/>
      <c r="H41" s="14"/>
      <c r="I41" s="14"/>
      <c r="J41" s="14"/>
    </row>
    <row r="42" spans="1:10" x14ac:dyDescent="0.25">
      <c r="A42" s="33"/>
      <c r="B42" s="33"/>
      <c r="C42" s="34"/>
      <c r="D42" s="34"/>
      <c r="E42" s="2">
        <f t="shared" si="1"/>
        <v>0</v>
      </c>
      <c r="F42" s="14"/>
      <c r="G42" s="14"/>
      <c r="H42" s="14"/>
      <c r="I42" s="14"/>
      <c r="J42" s="14"/>
    </row>
    <row r="43" spans="1:10" x14ac:dyDescent="0.25">
      <c r="A43" s="39" t="s">
        <v>54</v>
      </c>
      <c r="B43" s="24"/>
      <c r="C43" s="1">
        <f>SUM(C33:C42)</f>
        <v>0</v>
      </c>
      <c r="D43" s="1">
        <f>SUM(D33:D42)</f>
        <v>0</v>
      </c>
      <c r="E43" s="2">
        <f>SUM(E33:E42)</f>
        <v>0</v>
      </c>
      <c r="F43" s="14"/>
      <c r="G43" s="14"/>
      <c r="H43" s="14"/>
      <c r="I43" s="14"/>
      <c r="J43" s="14"/>
    </row>
    <row r="44" spans="1:1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15.75" customHeight="1" x14ac:dyDescent="0.25">
      <c r="A45" s="37" t="s">
        <v>63</v>
      </c>
      <c r="B45" s="38" t="s">
        <v>35</v>
      </c>
      <c r="C45" s="38" t="s">
        <v>36</v>
      </c>
      <c r="D45" s="38" t="s">
        <v>37</v>
      </c>
      <c r="E45" s="38" t="s">
        <v>25</v>
      </c>
      <c r="F45" s="14"/>
      <c r="G45" s="14"/>
      <c r="H45" s="14"/>
      <c r="I45" s="14"/>
      <c r="J45" s="14"/>
    </row>
    <row r="46" spans="1:10" x14ac:dyDescent="0.25">
      <c r="A46" s="33" t="s">
        <v>64</v>
      </c>
      <c r="B46" s="33"/>
      <c r="C46" s="34"/>
      <c r="D46" s="34"/>
      <c r="E46" s="2">
        <f t="shared" ref="E46:E55" si="2">D46-C46</f>
        <v>0</v>
      </c>
      <c r="F46" s="14"/>
      <c r="G46" s="14"/>
      <c r="H46" s="14"/>
      <c r="I46" s="14"/>
      <c r="J46" s="14"/>
    </row>
    <row r="47" spans="1:10" x14ac:dyDescent="0.25">
      <c r="A47" s="33" t="s">
        <v>65</v>
      </c>
      <c r="B47" s="33"/>
      <c r="C47" s="34"/>
      <c r="D47" s="34"/>
      <c r="E47" s="2">
        <f t="shared" si="2"/>
        <v>0</v>
      </c>
      <c r="F47" s="14"/>
      <c r="G47" s="14"/>
      <c r="H47" s="14"/>
      <c r="I47" s="14"/>
      <c r="J47" s="14"/>
    </row>
    <row r="48" spans="1:10" x14ac:dyDescent="0.25">
      <c r="A48" s="33" t="s">
        <v>66</v>
      </c>
      <c r="B48" s="33"/>
      <c r="C48" s="34"/>
      <c r="D48" s="34"/>
      <c r="E48" s="2">
        <f t="shared" si="2"/>
        <v>0</v>
      </c>
      <c r="F48" s="14"/>
      <c r="G48" s="14"/>
      <c r="H48" s="14"/>
      <c r="I48" s="14"/>
      <c r="J48" s="14"/>
    </row>
    <row r="49" spans="1:10" x14ac:dyDescent="0.25">
      <c r="A49" s="33" t="s">
        <v>67</v>
      </c>
      <c r="B49" s="33"/>
      <c r="C49" s="34"/>
      <c r="D49" s="34"/>
      <c r="E49" s="2">
        <f t="shared" si="2"/>
        <v>0</v>
      </c>
      <c r="F49" s="14"/>
      <c r="G49" s="14"/>
      <c r="H49" s="14"/>
      <c r="I49" s="14"/>
      <c r="J49" s="14"/>
    </row>
    <row r="50" spans="1:10" x14ac:dyDescent="0.25">
      <c r="A50" s="33" t="s">
        <v>68</v>
      </c>
      <c r="B50" s="33"/>
      <c r="C50" s="34"/>
      <c r="D50" s="34"/>
      <c r="E50" s="2">
        <f t="shared" si="2"/>
        <v>0</v>
      </c>
      <c r="F50" s="14"/>
      <c r="G50" s="14"/>
      <c r="H50" s="14"/>
      <c r="I50" s="14"/>
      <c r="J50" s="14"/>
    </row>
    <row r="51" spans="1:10" x14ac:dyDescent="0.25">
      <c r="A51" s="33" t="s">
        <v>69</v>
      </c>
      <c r="B51" s="33"/>
      <c r="C51" s="34"/>
      <c r="D51" s="34"/>
      <c r="E51" s="2">
        <f t="shared" si="2"/>
        <v>0</v>
      </c>
      <c r="F51" s="14"/>
      <c r="G51" s="14"/>
      <c r="H51" s="14"/>
      <c r="I51" s="14"/>
      <c r="J51" s="14"/>
    </row>
    <row r="52" spans="1:10" x14ac:dyDescent="0.25">
      <c r="A52" s="33" t="s">
        <v>70</v>
      </c>
      <c r="B52" s="33"/>
      <c r="C52" s="34"/>
      <c r="D52" s="34"/>
      <c r="E52" s="2">
        <f t="shared" si="2"/>
        <v>0</v>
      </c>
      <c r="F52" s="14"/>
      <c r="G52" s="14"/>
      <c r="H52" s="14"/>
      <c r="I52" s="14"/>
      <c r="J52" s="14"/>
    </row>
    <row r="53" spans="1:10" x14ac:dyDescent="0.25">
      <c r="A53" s="33" t="s">
        <v>71</v>
      </c>
      <c r="B53" s="33"/>
      <c r="C53" s="34"/>
      <c r="D53" s="34"/>
      <c r="E53" s="2">
        <f t="shared" si="2"/>
        <v>0</v>
      </c>
      <c r="F53" s="14"/>
      <c r="G53" s="14"/>
      <c r="H53" s="14"/>
      <c r="I53" s="14"/>
      <c r="J53" s="14"/>
    </row>
    <row r="54" spans="1:10" x14ac:dyDescent="0.25">
      <c r="A54" s="33"/>
      <c r="B54" s="33"/>
      <c r="C54" s="34"/>
      <c r="D54" s="34"/>
      <c r="E54" s="2">
        <f t="shared" si="2"/>
        <v>0</v>
      </c>
      <c r="F54" s="14"/>
      <c r="G54" s="14"/>
      <c r="H54" s="14"/>
      <c r="I54" s="14"/>
      <c r="J54" s="14"/>
    </row>
    <row r="55" spans="1:10" x14ac:dyDescent="0.25">
      <c r="A55" s="33"/>
      <c r="B55" s="33"/>
      <c r="C55" s="34"/>
      <c r="D55" s="34"/>
      <c r="E55" s="2">
        <f t="shared" si="2"/>
        <v>0</v>
      </c>
      <c r="F55" s="14"/>
      <c r="G55" s="14"/>
      <c r="H55" s="14"/>
      <c r="I55" s="14"/>
      <c r="J55" s="14"/>
    </row>
    <row r="56" spans="1:10" x14ac:dyDescent="0.25">
      <c r="A56" s="39" t="s">
        <v>54</v>
      </c>
      <c r="B56" s="24"/>
      <c r="C56" s="1">
        <f>SUM(C46:C55)</f>
        <v>0</v>
      </c>
      <c r="D56" s="1">
        <f>SUM(D46:D55)</f>
        <v>0</v>
      </c>
      <c r="E56" s="2">
        <f>SUM(E46:E55)</f>
        <v>0</v>
      </c>
      <c r="F56" s="14"/>
      <c r="G56" s="14"/>
      <c r="H56" s="14"/>
      <c r="I56" s="14"/>
      <c r="J56" s="14"/>
    </row>
    <row r="57" spans="1:1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.75" customHeight="1" x14ac:dyDescent="0.25">
      <c r="A58" s="37" t="s">
        <v>72</v>
      </c>
      <c r="B58" s="38" t="s">
        <v>35</v>
      </c>
      <c r="C58" s="38" t="s">
        <v>36</v>
      </c>
      <c r="D58" s="38" t="s">
        <v>37</v>
      </c>
      <c r="E58" s="38" t="s">
        <v>25</v>
      </c>
      <c r="F58" s="14"/>
      <c r="G58" s="14"/>
      <c r="H58" s="14"/>
      <c r="I58" s="14"/>
      <c r="J58" s="14"/>
    </row>
    <row r="59" spans="1:10" x14ac:dyDescent="0.25">
      <c r="A59" s="33" t="s">
        <v>73</v>
      </c>
      <c r="B59" s="33"/>
      <c r="C59" s="34"/>
      <c r="D59" s="34"/>
      <c r="E59" s="2">
        <f t="shared" ref="E59:E68" si="3">D59-C59</f>
        <v>0</v>
      </c>
      <c r="F59" s="14"/>
      <c r="G59" s="14"/>
      <c r="H59" s="14"/>
      <c r="I59" s="14"/>
      <c r="J59" s="14"/>
    </row>
    <row r="60" spans="1:10" x14ac:dyDescent="0.25">
      <c r="A60" s="33" t="s">
        <v>74</v>
      </c>
      <c r="B60" s="33"/>
      <c r="C60" s="34"/>
      <c r="D60" s="34"/>
      <c r="E60" s="2">
        <f t="shared" si="3"/>
        <v>0</v>
      </c>
      <c r="F60" s="14"/>
      <c r="G60" s="14"/>
      <c r="H60" s="14"/>
      <c r="I60" s="14"/>
      <c r="J60" s="14"/>
    </row>
    <row r="61" spans="1:10" x14ac:dyDescent="0.25">
      <c r="A61" s="33" t="s">
        <v>75</v>
      </c>
      <c r="B61" s="33"/>
      <c r="C61" s="34"/>
      <c r="D61" s="34"/>
      <c r="E61" s="2">
        <f t="shared" si="3"/>
        <v>0</v>
      </c>
      <c r="F61" s="14"/>
      <c r="G61" s="14"/>
      <c r="H61" s="14"/>
      <c r="I61" s="14"/>
      <c r="J61" s="14"/>
    </row>
    <row r="62" spans="1:10" x14ac:dyDescent="0.25">
      <c r="A62" s="33" t="s">
        <v>76</v>
      </c>
      <c r="B62" s="33"/>
      <c r="C62" s="34"/>
      <c r="D62" s="34"/>
      <c r="E62" s="2">
        <f t="shared" si="3"/>
        <v>0</v>
      </c>
      <c r="F62" s="14"/>
      <c r="G62" s="14"/>
      <c r="H62" s="14"/>
      <c r="I62" s="14"/>
      <c r="J62" s="14"/>
    </row>
    <row r="63" spans="1:10" x14ac:dyDescent="0.25">
      <c r="A63" s="33" t="s">
        <v>77</v>
      </c>
      <c r="B63" s="33"/>
      <c r="C63" s="34"/>
      <c r="D63" s="34"/>
      <c r="E63" s="2">
        <f t="shared" si="3"/>
        <v>0</v>
      </c>
      <c r="F63" s="14"/>
      <c r="G63" s="14"/>
      <c r="H63" s="14"/>
      <c r="I63" s="14"/>
      <c r="J63" s="14"/>
    </row>
    <row r="64" spans="1:10" x14ac:dyDescent="0.25">
      <c r="A64" s="33"/>
      <c r="B64" s="33"/>
      <c r="C64" s="34"/>
      <c r="D64" s="34"/>
      <c r="E64" s="2">
        <f t="shared" si="3"/>
        <v>0</v>
      </c>
      <c r="F64" s="14"/>
      <c r="G64" s="14"/>
      <c r="H64" s="14"/>
      <c r="I64" s="14"/>
      <c r="J64" s="14"/>
    </row>
    <row r="65" spans="1:10" x14ac:dyDescent="0.25">
      <c r="A65" s="33"/>
      <c r="B65" s="33"/>
      <c r="C65" s="34"/>
      <c r="D65" s="34"/>
      <c r="E65" s="2">
        <f t="shared" si="3"/>
        <v>0</v>
      </c>
      <c r="F65" s="14"/>
      <c r="G65" s="14"/>
      <c r="H65" s="14"/>
      <c r="I65" s="14"/>
      <c r="J65" s="14"/>
    </row>
    <row r="66" spans="1:10" x14ac:dyDescent="0.25">
      <c r="A66" s="33"/>
      <c r="B66" s="33"/>
      <c r="C66" s="34"/>
      <c r="D66" s="34"/>
      <c r="E66" s="2">
        <f t="shared" si="3"/>
        <v>0</v>
      </c>
      <c r="F66" s="14"/>
      <c r="G66" s="14"/>
      <c r="H66" s="14"/>
      <c r="I66" s="14"/>
      <c r="J66" s="14"/>
    </row>
    <row r="67" spans="1:10" x14ac:dyDescent="0.25">
      <c r="A67" s="33"/>
      <c r="B67" s="33"/>
      <c r="C67" s="34"/>
      <c r="D67" s="34"/>
      <c r="E67" s="2">
        <f t="shared" si="3"/>
        <v>0</v>
      </c>
      <c r="F67" s="14"/>
      <c r="G67" s="14"/>
      <c r="H67" s="14"/>
      <c r="I67" s="14"/>
      <c r="J67" s="14"/>
    </row>
    <row r="68" spans="1:10" x14ac:dyDescent="0.25">
      <c r="A68" s="33"/>
      <c r="B68" s="33"/>
      <c r="C68" s="34"/>
      <c r="D68" s="34"/>
      <c r="E68" s="2">
        <f t="shared" si="3"/>
        <v>0</v>
      </c>
      <c r="F68" s="14"/>
      <c r="G68" s="14"/>
      <c r="H68" s="14"/>
      <c r="I68" s="14"/>
      <c r="J68" s="14"/>
    </row>
    <row r="69" spans="1:10" x14ac:dyDescent="0.25">
      <c r="A69" s="39" t="s">
        <v>54</v>
      </c>
      <c r="B69" s="24"/>
      <c r="C69" s="1">
        <f>SUM(C59:C68)</f>
        <v>0</v>
      </c>
      <c r="D69" s="1">
        <f>SUM(D59:D68)</f>
        <v>0</v>
      </c>
      <c r="E69" s="2">
        <f>SUM(E59:E68)</f>
        <v>0</v>
      </c>
      <c r="F69" s="14"/>
      <c r="G69" s="14"/>
      <c r="H69" s="14"/>
      <c r="I69" s="14"/>
      <c r="J69" s="14"/>
    </row>
    <row r="70" spans="1:1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s="36" t="s">
        <v>78</v>
      </c>
      <c r="B71" s="24"/>
      <c r="C71" s="1">
        <f>SUM(C30+C43+C56+C69)</f>
        <v>0</v>
      </c>
      <c r="D71" s="1">
        <f>SUM(D30+D43+D56+D69)</f>
        <v>0</v>
      </c>
      <c r="E71" s="1">
        <f>SUM(E30+E43+E56+E69)</f>
        <v>0</v>
      </c>
      <c r="F71" s="14"/>
      <c r="G71" s="14"/>
      <c r="H71" s="14"/>
      <c r="I71" s="14"/>
      <c r="J71" s="14"/>
    </row>
    <row r="72" spans="1:10" ht="15" customHeight="1" x14ac:dyDescent="0.25">
      <c r="A72" s="56" t="s">
        <v>79</v>
      </c>
      <c r="B72" s="53"/>
      <c r="C72" s="53"/>
      <c r="D72" s="53"/>
      <c r="E72" s="53"/>
      <c r="F72" s="14"/>
      <c r="G72" s="14"/>
      <c r="H72" s="14"/>
      <c r="I72" s="14"/>
      <c r="J72" s="14"/>
    </row>
    <row r="73" spans="1:10" ht="15" customHeight="1" x14ac:dyDescent="0.25">
      <c r="A73" s="53"/>
      <c r="B73" s="53"/>
      <c r="C73" s="53"/>
      <c r="D73" s="53"/>
      <c r="E73" s="53"/>
      <c r="F73" s="14"/>
      <c r="G73" s="14"/>
      <c r="H73" s="14"/>
      <c r="I73" s="14"/>
      <c r="J73" s="14"/>
    </row>
    <row r="74" spans="1:10" ht="15.75" customHeight="1" x14ac:dyDescent="0.25">
      <c r="A74" s="37" t="s">
        <v>80</v>
      </c>
      <c r="B74" s="38" t="s">
        <v>35</v>
      </c>
      <c r="C74" s="38" t="s">
        <v>36</v>
      </c>
      <c r="D74" s="38" t="s">
        <v>37</v>
      </c>
      <c r="E74" s="38" t="s">
        <v>25</v>
      </c>
      <c r="F74" s="14"/>
      <c r="G74" s="14"/>
      <c r="H74" s="14"/>
      <c r="I74" s="14"/>
      <c r="J74" s="14"/>
    </row>
    <row r="75" spans="1:10" x14ac:dyDescent="0.25">
      <c r="A75" s="33" t="s">
        <v>81</v>
      </c>
      <c r="B75" s="33"/>
      <c r="C75" s="34"/>
      <c r="D75" s="34"/>
      <c r="E75" s="2">
        <f t="shared" ref="E75:E84" si="4">D75-C75</f>
        <v>0</v>
      </c>
      <c r="F75" s="14"/>
      <c r="G75" s="14"/>
      <c r="H75" s="14"/>
      <c r="I75" s="14"/>
      <c r="J75" s="14"/>
    </row>
    <row r="76" spans="1:10" x14ac:dyDescent="0.25">
      <c r="A76" s="33" t="s">
        <v>82</v>
      </c>
      <c r="B76" s="33"/>
      <c r="C76" s="34"/>
      <c r="D76" s="34"/>
      <c r="E76" s="2">
        <f t="shared" si="4"/>
        <v>0</v>
      </c>
      <c r="F76" s="14"/>
      <c r="G76" s="14"/>
      <c r="H76" s="14"/>
      <c r="I76" s="14"/>
      <c r="J76" s="14"/>
    </row>
    <row r="77" spans="1:10" x14ac:dyDescent="0.25">
      <c r="A77" s="33" t="s">
        <v>83</v>
      </c>
      <c r="B77" s="33"/>
      <c r="C77" s="34"/>
      <c r="D77" s="34"/>
      <c r="E77" s="2">
        <f t="shared" si="4"/>
        <v>0</v>
      </c>
      <c r="F77" s="14"/>
      <c r="G77" s="14"/>
      <c r="H77" s="14"/>
      <c r="I77" s="14"/>
      <c r="J77" s="14"/>
    </row>
    <row r="78" spans="1:10" x14ac:dyDescent="0.25">
      <c r="A78" s="14"/>
      <c r="B78" s="33"/>
      <c r="C78" s="34"/>
      <c r="D78" s="34"/>
      <c r="E78" s="2">
        <f t="shared" si="4"/>
        <v>0</v>
      </c>
      <c r="F78" s="14"/>
      <c r="G78" s="14"/>
      <c r="H78" s="14"/>
      <c r="I78" s="14"/>
      <c r="J78" s="14"/>
    </row>
    <row r="79" spans="1:10" x14ac:dyDescent="0.25">
      <c r="A79" s="33"/>
      <c r="B79" s="33"/>
      <c r="C79" s="34"/>
      <c r="D79" s="34"/>
      <c r="E79" s="2">
        <f t="shared" si="4"/>
        <v>0</v>
      </c>
      <c r="F79" s="14"/>
      <c r="G79" s="14"/>
      <c r="H79" s="14"/>
      <c r="I79" s="14"/>
      <c r="J79" s="14"/>
    </row>
    <row r="80" spans="1:10" x14ac:dyDescent="0.25">
      <c r="A80" s="33"/>
      <c r="B80" s="33"/>
      <c r="C80" s="34"/>
      <c r="D80" s="34"/>
      <c r="E80" s="2">
        <f t="shared" si="4"/>
        <v>0</v>
      </c>
      <c r="F80" s="14"/>
      <c r="G80" s="14"/>
      <c r="H80" s="14"/>
      <c r="I80" s="14"/>
      <c r="J80" s="14"/>
    </row>
    <row r="81" spans="1:10" x14ac:dyDescent="0.25">
      <c r="A81" s="33"/>
      <c r="B81" s="33"/>
      <c r="C81" s="34"/>
      <c r="D81" s="34"/>
      <c r="E81" s="2">
        <f t="shared" si="4"/>
        <v>0</v>
      </c>
      <c r="F81" s="14"/>
      <c r="G81" s="14"/>
      <c r="H81" s="14"/>
      <c r="I81" s="14"/>
      <c r="J81" s="14"/>
    </row>
    <row r="82" spans="1:10" x14ac:dyDescent="0.25">
      <c r="A82" s="14"/>
      <c r="B82" s="33"/>
      <c r="C82" s="34"/>
      <c r="D82" s="34"/>
      <c r="E82" s="2">
        <f t="shared" si="4"/>
        <v>0</v>
      </c>
      <c r="F82" s="14"/>
      <c r="G82" s="14"/>
      <c r="H82" s="14"/>
      <c r="I82" s="14"/>
      <c r="J82" s="14"/>
    </row>
    <row r="83" spans="1:10" x14ac:dyDescent="0.25">
      <c r="A83" s="33"/>
      <c r="B83" s="33"/>
      <c r="C83" s="34"/>
      <c r="D83" s="34"/>
      <c r="E83" s="2">
        <f t="shared" si="4"/>
        <v>0</v>
      </c>
      <c r="F83" s="14"/>
      <c r="G83" s="14"/>
      <c r="H83" s="14"/>
      <c r="I83" s="14"/>
      <c r="J83" s="14"/>
    </row>
    <row r="84" spans="1:10" x14ac:dyDescent="0.25">
      <c r="A84" s="33"/>
      <c r="B84" s="33"/>
      <c r="C84" s="34"/>
      <c r="D84" s="34"/>
      <c r="E84" s="2">
        <f t="shared" si="4"/>
        <v>0</v>
      </c>
      <c r="F84" s="34"/>
      <c r="G84" s="14"/>
      <c r="H84" s="14"/>
      <c r="I84" s="14"/>
      <c r="J84" s="14"/>
    </row>
    <row r="85" spans="1:10" x14ac:dyDescent="0.25">
      <c r="A85" s="39" t="s">
        <v>54</v>
      </c>
      <c r="B85" s="24"/>
      <c r="C85" s="1">
        <f>SUM(C75:C84)</f>
        <v>0</v>
      </c>
      <c r="D85" s="1">
        <f>SUM(D75:D84)</f>
        <v>0</v>
      </c>
      <c r="E85" s="2">
        <f>SUM(E75:E84)</f>
        <v>0</v>
      </c>
      <c r="F85" s="34"/>
      <c r="G85" s="14"/>
      <c r="H85" s="14"/>
      <c r="I85" s="14"/>
      <c r="J85" s="14"/>
    </row>
    <row r="86" spans="1:10" x14ac:dyDescent="0.25">
      <c r="A86" s="14"/>
      <c r="B86" s="14"/>
      <c r="C86" s="14"/>
      <c r="D86" s="14"/>
      <c r="E86" s="14"/>
      <c r="F86" s="34"/>
      <c r="G86" s="14"/>
      <c r="H86" s="14"/>
      <c r="I86" s="14"/>
      <c r="J86" s="14"/>
    </row>
    <row r="87" spans="1:10" ht="15.75" customHeight="1" x14ac:dyDescent="0.25">
      <c r="A87" s="37" t="s">
        <v>84</v>
      </c>
      <c r="B87" s="38" t="s">
        <v>35</v>
      </c>
      <c r="C87" s="38" t="s">
        <v>36</v>
      </c>
      <c r="D87" s="38" t="s">
        <v>37</v>
      </c>
      <c r="E87" s="38" t="s">
        <v>25</v>
      </c>
      <c r="F87" s="34"/>
      <c r="G87" s="14"/>
      <c r="H87" s="14"/>
      <c r="I87" s="14"/>
      <c r="J87" s="14"/>
    </row>
    <row r="88" spans="1:10" x14ac:dyDescent="0.25">
      <c r="A88" s="33" t="s">
        <v>85</v>
      </c>
      <c r="B88" s="33"/>
      <c r="C88" s="34"/>
      <c r="D88" s="34"/>
      <c r="E88" s="2">
        <f t="shared" ref="E88:E97" si="5">D88-C88</f>
        <v>0</v>
      </c>
      <c r="F88" s="34"/>
      <c r="G88" s="14"/>
      <c r="H88" s="14"/>
      <c r="I88" s="14"/>
      <c r="J88" s="14"/>
    </row>
    <row r="89" spans="1:10" x14ac:dyDescent="0.25">
      <c r="A89" s="33" t="s">
        <v>86</v>
      </c>
      <c r="B89" s="33"/>
      <c r="C89" s="34"/>
      <c r="D89" s="34"/>
      <c r="E89" s="2">
        <f t="shared" si="5"/>
        <v>0</v>
      </c>
      <c r="F89" s="34"/>
      <c r="G89" s="14"/>
      <c r="H89" s="14"/>
      <c r="I89" s="14"/>
      <c r="J89" s="14"/>
    </row>
    <row r="90" spans="1:10" x14ac:dyDescent="0.25">
      <c r="A90" s="33" t="s">
        <v>87</v>
      </c>
      <c r="B90" s="33"/>
      <c r="C90" s="34"/>
      <c r="D90" s="34"/>
      <c r="E90" s="2">
        <f t="shared" si="5"/>
        <v>0</v>
      </c>
      <c r="F90" s="34"/>
      <c r="G90" s="14"/>
      <c r="H90" s="14"/>
      <c r="I90" s="14"/>
      <c r="J90" s="14"/>
    </row>
    <row r="91" spans="1:10" x14ac:dyDescent="0.25">
      <c r="A91" s="33" t="s">
        <v>88</v>
      </c>
      <c r="B91" s="33"/>
      <c r="C91" s="34"/>
      <c r="D91" s="34"/>
      <c r="E91" s="2">
        <f t="shared" si="5"/>
        <v>0</v>
      </c>
      <c r="F91" s="34"/>
      <c r="G91" s="14"/>
      <c r="H91" s="14"/>
      <c r="I91" s="14"/>
      <c r="J91" s="14"/>
    </row>
    <row r="92" spans="1:10" x14ac:dyDescent="0.25">
      <c r="A92" s="33" t="s">
        <v>89</v>
      </c>
      <c r="B92" s="33"/>
      <c r="C92" s="34"/>
      <c r="D92" s="34"/>
      <c r="E92" s="2">
        <f t="shared" si="5"/>
        <v>0</v>
      </c>
      <c r="F92" s="34"/>
      <c r="G92" s="14"/>
      <c r="H92" s="14"/>
      <c r="I92" s="14"/>
      <c r="J92" s="14"/>
    </row>
    <row r="93" spans="1:10" x14ac:dyDescent="0.25">
      <c r="A93" s="14"/>
      <c r="B93" s="33"/>
      <c r="C93" s="34"/>
      <c r="D93" s="34"/>
      <c r="E93" s="2">
        <f t="shared" si="5"/>
        <v>0</v>
      </c>
      <c r="F93" s="34"/>
      <c r="G93" s="14"/>
      <c r="H93" s="14"/>
      <c r="I93" s="14"/>
      <c r="J93" s="14"/>
    </row>
    <row r="94" spans="1:10" x14ac:dyDescent="0.25">
      <c r="A94" s="33"/>
      <c r="B94" s="33"/>
      <c r="C94" s="34"/>
      <c r="D94" s="34"/>
      <c r="E94" s="2">
        <f t="shared" si="5"/>
        <v>0</v>
      </c>
      <c r="F94" s="34"/>
      <c r="G94" s="14"/>
      <c r="H94" s="14"/>
      <c r="I94" s="14"/>
      <c r="J94" s="14"/>
    </row>
    <row r="95" spans="1:10" x14ac:dyDescent="0.25">
      <c r="A95" s="33"/>
      <c r="B95" s="33"/>
      <c r="C95" s="34"/>
      <c r="D95" s="34"/>
      <c r="E95" s="2">
        <f t="shared" si="5"/>
        <v>0</v>
      </c>
      <c r="F95" s="14"/>
      <c r="G95" s="14"/>
      <c r="H95" s="14"/>
      <c r="I95" s="14"/>
      <c r="J95" s="14"/>
    </row>
    <row r="96" spans="1:10" x14ac:dyDescent="0.25">
      <c r="A96" s="33"/>
      <c r="B96" s="33"/>
      <c r="C96" s="34"/>
      <c r="D96" s="34"/>
      <c r="E96" s="2">
        <f t="shared" si="5"/>
        <v>0</v>
      </c>
      <c r="F96" s="14"/>
      <c r="G96" s="14"/>
      <c r="H96" s="14"/>
      <c r="I96" s="14"/>
      <c r="J96" s="14"/>
    </row>
    <row r="97" spans="1:10" x14ac:dyDescent="0.25">
      <c r="A97" s="33"/>
      <c r="B97" s="33"/>
      <c r="C97" s="34"/>
      <c r="D97" s="34"/>
      <c r="E97" s="2">
        <f t="shared" si="5"/>
        <v>0</v>
      </c>
      <c r="F97" s="14"/>
      <c r="G97" s="14"/>
      <c r="H97" s="14"/>
      <c r="I97" s="14"/>
      <c r="J97" s="14"/>
    </row>
    <row r="98" spans="1:10" x14ac:dyDescent="0.25">
      <c r="A98" s="39" t="s">
        <v>54</v>
      </c>
      <c r="B98" s="24"/>
      <c r="C98" s="1">
        <f>SUM(C88:C97)</f>
        <v>0</v>
      </c>
      <c r="D98" s="1">
        <f>SUM(D88:D97)</f>
        <v>0</v>
      </c>
      <c r="E98" s="2">
        <f>SUM(E88:E97)</f>
        <v>0</v>
      </c>
      <c r="F98" s="14"/>
      <c r="G98" s="14"/>
      <c r="H98" s="14"/>
      <c r="I98" s="14"/>
      <c r="J98" s="14"/>
    </row>
    <row r="99" spans="1:1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</row>
    <row r="100" spans="1:10" ht="15.75" customHeight="1" x14ac:dyDescent="0.25">
      <c r="A100" s="37" t="s">
        <v>90</v>
      </c>
      <c r="B100" s="38" t="s">
        <v>35</v>
      </c>
      <c r="C100" s="38" t="s">
        <v>36</v>
      </c>
      <c r="D100" s="38" t="s">
        <v>37</v>
      </c>
      <c r="E100" s="38" t="s">
        <v>25</v>
      </c>
      <c r="F100" s="14"/>
      <c r="G100" s="14"/>
      <c r="H100" s="14"/>
      <c r="I100" s="14"/>
      <c r="J100" s="14"/>
    </row>
    <row r="101" spans="1:10" x14ac:dyDescent="0.25">
      <c r="A101" s="33" t="s">
        <v>91</v>
      </c>
      <c r="B101" s="33"/>
      <c r="C101" s="34"/>
      <c r="D101" s="34"/>
      <c r="E101" s="2">
        <f t="shared" ref="E101:E110" si="6">D101-C101</f>
        <v>0</v>
      </c>
      <c r="F101" s="14"/>
      <c r="G101" s="14"/>
      <c r="H101" s="14"/>
      <c r="I101" s="14"/>
      <c r="J101" s="14"/>
    </row>
    <row r="102" spans="1:10" x14ac:dyDescent="0.25">
      <c r="A102" s="33" t="s">
        <v>92</v>
      </c>
      <c r="B102" s="33"/>
      <c r="C102" s="34"/>
      <c r="D102" s="34"/>
      <c r="E102" s="2">
        <f t="shared" si="6"/>
        <v>0</v>
      </c>
      <c r="F102" s="14"/>
      <c r="G102" s="14"/>
      <c r="H102" s="14"/>
      <c r="I102" s="14"/>
      <c r="J102" s="14"/>
    </row>
    <row r="103" spans="1:10" x14ac:dyDescent="0.25">
      <c r="A103" s="33" t="s">
        <v>93</v>
      </c>
      <c r="B103" s="33"/>
      <c r="C103" s="34"/>
      <c r="D103" s="34"/>
      <c r="E103" s="2">
        <f t="shared" si="6"/>
        <v>0</v>
      </c>
      <c r="F103" s="14"/>
      <c r="G103" s="14"/>
      <c r="H103" s="14"/>
      <c r="I103" s="14"/>
      <c r="J103" s="14"/>
    </row>
    <row r="104" spans="1:10" x14ac:dyDescent="0.25">
      <c r="A104" s="33" t="s">
        <v>94</v>
      </c>
      <c r="B104" s="33"/>
      <c r="C104" s="34"/>
      <c r="D104" s="34"/>
      <c r="E104" s="2">
        <f t="shared" si="6"/>
        <v>0</v>
      </c>
      <c r="F104" s="14"/>
      <c r="G104" s="14"/>
      <c r="H104" s="14"/>
      <c r="I104" s="14"/>
      <c r="J104" s="14"/>
    </row>
    <row r="105" spans="1:10" x14ac:dyDescent="0.25">
      <c r="A105" s="33"/>
      <c r="B105" s="33"/>
      <c r="C105" s="34"/>
      <c r="D105" s="34"/>
      <c r="E105" s="2">
        <f t="shared" si="6"/>
        <v>0</v>
      </c>
      <c r="F105" s="14"/>
      <c r="G105" s="14"/>
      <c r="H105" s="14"/>
      <c r="I105" s="14"/>
      <c r="J105" s="14"/>
    </row>
    <row r="106" spans="1:10" x14ac:dyDescent="0.25">
      <c r="A106" s="33"/>
      <c r="B106" s="33"/>
      <c r="C106" s="34"/>
      <c r="D106" s="34"/>
      <c r="E106" s="2">
        <f t="shared" si="6"/>
        <v>0</v>
      </c>
      <c r="F106" s="14"/>
      <c r="G106" s="14"/>
      <c r="H106" s="14"/>
      <c r="I106" s="14"/>
      <c r="J106" s="14"/>
    </row>
    <row r="107" spans="1:10" x14ac:dyDescent="0.25">
      <c r="A107" s="33"/>
      <c r="B107" s="33"/>
      <c r="C107" s="40"/>
      <c r="D107" s="34"/>
      <c r="E107" s="2">
        <f t="shared" si="6"/>
        <v>0</v>
      </c>
      <c r="F107" s="14"/>
      <c r="G107" s="14"/>
      <c r="H107" s="14"/>
      <c r="I107" s="14"/>
      <c r="J107" s="14"/>
    </row>
    <row r="108" spans="1:10" x14ac:dyDescent="0.25">
      <c r="A108" s="33"/>
      <c r="B108" s="33"/>
      <c r="C108" s="34"/>
      <c r="D108" s="34"/>
      <c r="E108" s="2">
        <f t="shared" si="6"/>
        <v>0</v>
      </c>
      <c r="F108" s="14"/>
      <c r="G108" s="14"/>
      <c r="H108" s="14"/>
      <c r="I108" s="14"/>
      <c r="J108" s="14"/>
    </row>
    <row r="109" spans="1:10" x14ac:dyDescent="0.25">
      <c r="A109" s="33"/>
      <c r="B109" s="33"/>
      <c r="C109" s="34"/>
      <c r="D109" s="34"/>
      <c r="E109" s="2">
        <f t="shared" si="6"/>
        <v>0</v>
      </c>
      <c r="F109" s="14"/>
      <c r="G109" s="14"/>
      <c r="H109" s="14"/>
      <c r="I109" s="14"/>
      <c r="J109" s="14"/>
    </row>
    <row r="110" spans="1:10" x14ac:dyDescent="0.25">
      <c r="A110" s="33"/>
      <c r="B110" s="33"/>
      <c r="C110" s="34"/>
      <c r="D110" s="34"/>
      <c r="E110" s="2">
        <f t="shared" si="6"/>
        <v>0</v>
      </c>
      <c r="F110" s="14"/>
      <c r="G110" s="14"/>
      <c r="H110" s="14"/>
      <c r="I110" s="14"/>
      <c r="J110" s="14"/>
    </row>
    <row r="111" spans="1:10" x14ac:dyDescent="0.25">
      <c r="A111" s="39" t="s">
        <v>54</v>
      </c>
      <c r="B111" s="24"/>
      <c r="C111" s="1">
        <f>SUM(C101:C110)</f>
        <v>0</v>
      </c>
      <c r="D111" s="1">
        <f>SUM(D101:D110)</f>
        <v>0</v>
      </c>
      <c r="E111" s="2">
        <f>SUM(E101:E110)</f>
        <v>0</v>
      </c>
      <c r="F111" s="14"/>
      <c r="G111" s="14"/>
      <c r="H111" s="14"/>
      <c r="I111" s="14"/>
      <c r="J111" s="14"/>
    </row>
    <row r="112" spans="1:10" x14ac:dyDescent="0.25">
      <c r="A112" s="14"/>
      <c r="B112" s="14"/>
      <c r="C112" s="14"/>
      <c r="D112" s="14"/>
      <c r="E112" s="34"/>
      <c r="F112" s="14"/>
      <c r="G112" s="14"/>
      <c r="H112" s="14"/>
      <c r="I112" s="14"/>
      <c r="J112" s="14"/>
    </row>
    <row r="113" spans="1:10" x14ac:dyDescent="0.25">
      <c r="A113" s="36" t="s">
        <v>95</v>
      </c>
      <c r="B113" s="24"/>
      <c r="C113" s="1">
        <f>SUM(C85+C98+C111)</f>
        <v>0</v>
      </c>
      <c r="D113" s="1">
        <f>SUM(D85+D98+D111)</f>
        <v>0</v>
      </c>
      <c r="E113" s="2">
        <f>SUM(E85+E98+E111)</f>
        <v>0</v>
      </c>
      <c r="F113" s="14"/>
      <c r="G113" s="14"/>
      <c r="H113" s="14"/>
      <c r="I113" s="14"/>
      <c r="J113" s="14"/>
    </row>
    <row r="114" spans="1:10" x14ac:dyDescent="0.25">
      <c r="A114" s="14"/>
      <c r="B114" s="14"/>
      <c r="C114" s="14"/>
      <c r="D114" s="14"/>
      <c r="E114" s="34"/>
      <c r="F114" s="14"/>
      <c r="G114" s="14"/>
      <c r="H114" s="14"/>
      <c r="I114" s="14"/>
      <c r="J114" s="14"/>
    </row>
    <row r="115" spans="1:10" x14ac:dyDescent="0.25">
      <c r="A115" s="36" t="s">
        <v>96</v>
      </c>
      <c r="B115" s="24"/>
      <c r="C115" s="1">
        <f>C71+C113</f>
        <v>0</v>
      </c>
      <c r="D115" s="1">
        <f>D71+D113</f>
        <v>0</v>
      </c>
      <c r="E115" s="2">
        <f>E71+E113</f>
        <v>0</v>
      </c>
      <c r="F115" s="14"/>
      <c r="G115" s="14"/>
      <c r="H115" s="14"/>
      <c r="I115" s="14"/>
      <c r="J115" s="14"/>
    </row>
    <row r="116" spans="1:1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 customHeight="1" x14ac:dyDescent="0.25">
      <c r="A118" s="64" t="s">
        <v>97</v>
      </c>
      <c r="B118" s="53"/>
      <c r="C118" s="53"/>
      <c r="D118" s="53"/>
      <c r="E118" s="53"/>
      <c r="F118" s="14"/>
      <c r="G118" s="14"/>
      <c r="H118" s="14"/>
      <c r="I118" s="14"/>
      <c r="J118" s="14"/>
    </row>
    <row r="119" spans="1:10" ht="15.75" customHeight="1" x14ac:dyDescent="0.25">
      <c r="A119" s="41" t="s">
        <v>98</v>
      </c>
      <c r="B119" s="38" t="s">
        <v>99</v>
      </c>
      <c r="C119" s="38" t="s">
        <v>100</v>
      </c>
      <c r="D119" s="38" t="s">
        <v>101</v>
      </c>
      <c r="E119" s="38" t="s">
        <v>21</v>
      </c>
      <c r="F119" s="38" t="s">
        <v>102</v>
      </c>
      <c r="G119" s="14"/>
      <c r="H119" s="14"/>
      <c r="I119" s="14"/>
      <c r="J119" s="14"/>
    </row>
    <row r="120" spans="1:10" x14ac:dyDescent="0.25">
      <c r="A120" s="14"/>
      <c r="B120" s="34"/>
      <c r="C120" s="34"/>
      <c r="D120" s="34"/>
      <c r="E120" s="34"/>
      <c r="F120" s="42"/>
      <c r="G120" s="14"/>
      <c r="H120" s="14"/>
      <c r="I120" s="14"/>
      <c r="J120" s="14"/>
    </row>
    <row r="121" spans="1:10" x14ac:dyDescent="0.25">
      <c r="A121" s="33" t="s">
        <v>103</v>
      </c>
      <c r="B121" s="34"/>
      <c r="C121" s="34"/>
      <c r="D121" s="34"/>
      <c r="E121" s="2">
        <f t="shared" ref="E121:E130" si="7">C121-D121</f>
        <v>0</v>
      </c>
      <c r="F121" s="42"/>
      <c r="G121" s="14"/>
      <c r="H121" s="14"/>
      <c r="I121" s="14"/>
      <c r="J121" s="14"/>
    </row>
    <row r="122" spans="1:10" x14ac:dyDescent="0.25">
      <c r="A122" s="33" t="s">
        <v>104</v>
      </c>
      <c r="B122" s="34"/>
      <c r="C122" s="34"/>
      <c r="D122" s="34"/>
      <c r="E122" s="2">
        <f t="shared" si="7"/>
        <v>0</v>
      </c>
      <c r="F122" s="42"/>
      <c r="G122" s="14"/>
      <c r="H122" s="14"/>
      <c r="I122" s="14"/>
      <c r="J122" s="14"/>
    </row>
    <row r="123" spans="1:10" x14ac:dyDescent="0.25">
      <c r="A123" s="33" t="s">
        <v>105</v>
      </c>
      <c r="B123" s="34"/>
      <c r="C123" s="34"/>
      <c r="D123" s="34"/>
      <c r="E123" s="2">
        <f t="shared" si="7"/>
        <v>0</v>
      </c>
      <c r="F123" s="42"/>
      <c r="G123" s="14"/>
      <c r="H123" s="14"/>
      <c r="I123" s="14"/>
      <c r="J123" s="14"/>
    </row>
    <row r="124" spans="1:10" x14ac:dyDescent="0.25">
      <c r="A124" s="33" t="s">
        <v>106</v>
      </c>
      <c r="B124" s="34"/>
      <c r="C124" s="34"/>
      <c r="D124" s="34"/>
      <c r="E124" s="2">
        <f t="shared" si="7"/>
        <v>0</v>
      </c>
      <c r="F124" s="42"/>
      <c r="G124" s="14"/>
      <c r="H124" s="14"/>
      <c r="I124" s="14"/>
      <c r="J124" s="14"/>
    </row>
    <row r="125" spans="1:10" x14ac:dyDescent="0.25">
      <c r="A125" s="33" t="s">
        <v>89</v>
      </c>
      <c r="B125" s="34"/>
      <c r="C125" s="34"/>
      <c r="D125" s="34"/>
      <c r="E125" s="2">
        <f t="shared" si="7"/>
        <v>0</v>
      </c>
      <c r="F125" s="42"/>
      <c r="G125" s="14"/>
      <c r="H125" s="14"/>
      <c r="I125" s="14"/>
      <c r="J125" s="14"/>
    </row>
    <row r="126" spans="1:10" x14ac:dyDescent="0.25">
      <c r="A126" s="33" t="s">
        <v>88</v>
      </c>
      <c r="B126" s="34"/>
      <c r="C126" s="34"/>
      <c r="D126" s="34"/>
      <c r="E126" s="2">
        <f t="shared" si="7"/>
        <v>0</v>
      </c>
      <c r="F126" s="42"/>
      <c r="G126" s="14"/>
      <c r="H126" s="14"/>
      <c r="I126" s="14"/>
      <c r="J126" s="14"/>
    </row>
    <row r="127" spans="1:10" x14ac:dyDescent="0.25">
      <c r="A127" s="33" t="s">
        <v>107</v>
      </c>
      <c r="B127" s="34"/>
      <c r="C127" s="34"/>
      <c r="D127" s="34"/>
      <c r="E127" s="2">
        <f t="shared" si="7"/>
        <v>0</v>
      </c>
      <c r="F127" s="42"/>
      <c r="G127" s="14"/>
      <c r="H127" s="14"/>
      <c r="I127" s="14"/>
      <c r="J127" s="14"/>
    </row>
    <row r="128" spans="1:10" x14ac:dyDescent="0.25">
      <c r="A128" s="33"/>
      <c r="B128" s="34"/>
      <c r="C128" s="34"/>
      <c r="D128" s="34"/>
      <c r="E128" s="2">
        <f t="shared" si="7"/>
        <v>0</v>
      </c>
      <c r="F128" s="42"/>
      <c r="G128" s="14"/>
      <c r="H128" s="14"/>
      <c r="I128" s="14"/>
      <c r="J128" s="14"/>
    </row>
    <row r="129" spans="1:10" x14ac:dyDescent="0.25">
      <c r="A129" s="33"/>
      <c r="B129" s="34"/>
      <c r="C129" s="34"/>
      <c r="D129" s="34"/>
      <c r="E129" s="2">
        <f t="shared" si="7"/>
        <v>0</v>
      </c>
      <c r="F129" s="42"/>
      <c r="G129" s="14"/>
      <c r="H129" s="14"/>
      <c r="I129" s="14"/>
      <c r="J129" s="14"/>
    </row>
    <row r="130" spans="1:10" x14ac:dyDescent="0.25">
      <c r="A130" s="36" t="s">
        <v>108</v>
      </c>
      <c r="B130" s="1">
        <f>SUM(B120:B129)</f>
        <v>0</v>
      </c>
      <c r="C130" s="1">
        <f>SUM(C120:C129)</f>
        <v>0</v>
      </c>
      <c r="D130" s="1">
        <f>SUM(D120:D129)</f>
        <v>0</v>
      </c>
      <c r="E130" s="2">
        <f t="shared" si="7"/>
        <v>0</v>
      </c>
      <c r="F130" s="43"/>
      <c r="G130" s="14"/>
      <c r="H130" s="14"/>
      <c r="I130" s="14"/>
      <c r="J130" s="14"/>
    </row>
    <row r="131" spans="1:1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63" t="s">
        <v>109</v>
      </c>
      <c r="B132" s="63"/>
      <c r="C132" s="53"/>
      <c r="D132" s="53"/>
      <c r="E132" s="53"/>
      <c r="F132" s="14"/>
      <c r="G132" s="14"/>
      <c r="H132" s="14"/>
      <c r="I132" s="14"/>
      <c r="J132" s="14"/>
    </row>
    <row r="133" spans="1:10" x14ac:dyDescent="0.25">
      <c r="A133" s="53"/>
      <c r="B133" s="53"/>
      <c r="C133" s="53"/>
      <c r="D133" s="53"/>
      <c r="E133" s="53"/>
      <c r="F133" s="14"/>
      <c r="G133" s="14"/>
      <c r="H133" s="14"/>
      <c r="I133" s="14"/>
      <c r="J133" s="14"/>
    </row>
    <row r="134" spans="1:10" x14ac:dyDescent="0.25">
      <c r="A134" s="53"/>
      <c r="B134" s="53"/>
      <c r="C134" s="53"/>
      <c r="D134" s="53"/>
      <c r="E134" s="53"/>
      <c r="F134" s="14"/>
      <c r="G134" s="14"/>
      <c r="H134" s="14"/>
      <c r="I134" s="14"/>
      <c r="J134" s="14"/>
    </row>
    <row r="135" spans="1:10" x14ac:dyDescent="0.25">
      <c r="A135" s="53"/>
      <c r="B135" s="53"/>
      <c r="C135" s="53"/>
      <c r="D135" s="53"/>
      <c r="E135" s="53"/>
      <c r="F135" s="14"/>
      <c r="G135" s="14"/>
      <c r="H135" s="14"/>
      <c r="I135" s="14"/>
      <c r="J135" s="14"/>
    </row>
    <row r="136" spans="1:10" x14ac:dyDescent="0.25">
      <c r="A136" s="62" t="s">
        <v>110</v>
      </c>
      <c r="B136" s="53"/>
      <c r="C136" s="53"/>
      <c r="D136" s="53"/>
      <c r="E136" s="53"/>
      <c r="F136" s="14"/>
      <c r="G136" s="14"/>
      <c r="H136" s="14"/>
      <c r="I136" s="14"/>
      <c r="J136" s="14"/>
    </row>
  </sheetData>
  <sheetProtection password="C560" sheet="1"/>
  <mergeCells count="13">
    <mergeCell ref="A132:A135"/>
    <mergeCell ref="B132:E135"/>
    <mergeCell ref="A136:E136"/>
    <mergeCell ref="A118:E118"/>
    <mergeCell ref="A2:A3"/>
    <mergeCell ref="B2:B3"/>
    <mergeCell ref="C2:C3"/>
    <mergeCell ref="D2:D3"/>
    <mergeCell ref="A6:E7"/>
    <mergeCell ref="A17:E18"/>
    <mergeCell ref="A72:E73"/>
    <mergeCell ref="A1:E1"/>
    <mergeCell ref="G1:J1"/>
  </mergeCells>
  <conditionalFormatting sqref="E9:E15">
    <cfRule type="expression" dxfId="109" priority="15" stopIfTrue="1">
      <formula>E9&lt;0</formula>
    </cfRule>
    <cfRule type="expression" dxfId="108" priority="16" stopIfTrue="1">
      <formula>E9&gt;0</formula>
    </cfRule>
  </conditionalFormatting>
  <conditionalFormatting sqref="E20:E30">
    <cfRule type="expression" dxfId="107" priority="17">
      <formula>E20&lt;0</formula>
    </cfRule>
    <cfRule type="expression" dxfId="106" priority="18" stopIfTrue="1">
      <formula>E20&gt;0</formula>
    </cfRule>
  </conditionalFormatting>
  <conditionalFormatting sqref="E33:E43">
    <cfRule type="expression" dxfId="105" priority="13">
      <formula>E33&lt;0</formula>
    </cfRule>
    <cfRule type="expression" dxfId="104" priority="14" stopIfTrue="1">
      <formula>E33&gt;0</formula>
    </cfRule>
  </conditionalFormatting>
  <conditionalFormatting sqref="E46:E56">
    <cfRule type="expression" dxfId="103" priority="11">
      <formula>E46&lt;0</formula>
    </cfRule>
    <cfRule type="expression" dxfId="102" priority="12" stopIfTrue="1">
      <formula>E46&gt;0</formula>
    </cfRule>
  </conditionalFormatting>
  <conditionalFormatting sqref="E59:E69">
    <cfRule type="expression" dxfId="101" priority="9">
      <formula>E59&lt;0</formula>
    </cfRule>
    <cfRule type="expression" dxfId="100" priority="10" stopIfTrue="1">
      <formula>E59&gt;0</formula>
    </cfRule>
  </conditionalFormatting>
  <conditionalFormatting sqref="E75:E85">
    <cfRule type="expression" dxfId="99" priority="7">
      <formula>E75&lt;0</formula>
    </cfRule>
    <cfRule type="expression" dxfId="98" priority="8" stopIfTrue="1">
      <formula>E75&gt;0</formula>
    </cfRule>
  </conditionalFormatting>
  <conditionalFormatting sqref="E88:E98">
    <cfRule type="expression" dxfId="97" priority="5">
      <formula>E88&lt;0</formula>
    </cfRule>
    <cfRule type="expression" dxfId="96" priority="6" stopIfTrue="1">
      <formula>E88&gt;0</formula>
    </cfRule>
  </conditionalFormatting>
  <conditionalFormatting sqref="E101:E115">
    <cfRule type="expression" dxfId="95" priority="1">
      <formula>E101&lt;0</formula>
    </cfRule>
    <cfRule type="expression" dxfId="94" priority="2" stopIfTrue="1">
      <formula>E101&gt;0</formula>
    </cfRule>
  </conditionalFormatting>
  <conditionalFormatting sqref="F84:F94">
    <cfRule type="expression" dxfId="93" priority="3">
      <formula>F84&lt;0</formula>
    </cfRule>
    <cfRule type="expression" dxfId="92" priority="4" stopIfTrue="1">
      <formula>F84&gt;0</formula>
    </cfRule>
  </conditionalFormatting>
  <conditionalFormatting sqref="J3:J5">
    <cfRule type="cellIs" dxfId="91" priority="21" stopIfTrue="1" operator="greaterThan">
      <formula>0</formula>
    </cfRule>
    <cfRule type="cellIs" dxfId="90" priority="22" stopIfTrue="1" operator="lessThan">
      <formula>0</formula>
    </cfRule>
  </conditionalFormatting>
  <conditionalFormatting sqref="J6">
    <cfRule type="cellIs" dxfId="89" priority="19" stopIfTrue="1" operator="greaterThan">
      <formula>0</formula>
    </cfRule>
    <cfRule type="cellIs" dxfId="88" priority="20" stopIfTrue="1" operator="lessThan">
      <formula>0</formula>
    </cfRule>
  </conditionalFormatting>
  <hyperlinks>
    <hyperlink ref="A1" r:id="rId1" xr:uid="{00000000-0004-0000-0800-000000000000}"/>
  </hyperlinks>
  <pageMargins left="0.75" right="0.75" top="1" bottom="1" header="0.5" footer="0.5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Vue du jardin</vt:lpstr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la récolte de l'année</vt:lpstr>
      <vt:lpstr>Le journal des saisons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Danielle roussel</cp:lastModifiedBy>
  <dcterms:created xsi:type="dcterms:W3CDTF">2025-10-25T11:08:01Z</dcterms:created>
  <dcterms:modified xsi:type="dcterms:W3CDTF">2025-10-25T19:12:59Z</dcterms:modified>
</cp:coreProperties>
</file>